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ernard9\Work Folders\Documents\MISSIONS CDOEASD\CDOEASD 2025 2026\CDOEASD\DOCUMENTS DIVERS POUR CONSTITUTION DU DOSSIER\élèves hors champ du handicap\Pré-orientation en 6ème SEGPA pour la rentrée de septembre 2026\"/>
    </mc:Choice>
  </mc:AlternateContent>
  <xr:revisionPtr revIDLastSave="0" documentId="13_ncr:1_{C2EA3164-1F3E-4E06-BAD0-2F0761E986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ueil" sheetId="1" r:id="rId1"/>
    <sheet name="Paramètres" sheetId="2" r:id="rId2"/>
    <sheet name="Codes" sheetId="6" r:id="rId3"/>
    <sheet name="Résultats élève" sheetId="3" r:id="rId4"/>
    <sheet name="Résultats école" sheetId="4" r:id="rId5"/>
    <sheet name="Synthèse domaine" sheetId="8" r:id="rId6"/>
    <sheet name="Calculs" sheetId="7" state="hidden" r:id="rId7"/>
    <sheet name="Graphique" sheetId="9" r:id="rId8"/>
  </sheets>
  <definedNames>
    <definedName name="NOM">Paramètres!$B$9:$B$108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3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3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3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3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3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3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3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3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3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3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3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3" i="8"/>
  <c r="A104" i="8"/>
  <c r="A100" i="8"/>
  <c r="A101" i="8"/>
  <c r="A102" i="8"/>
  <c r="A10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GW11" i="7"/>
  <c r="GW12" i="7"/>
  <c r="GW13" i="7"/>
  <c r="GW14" i="7"/>
  <c r="GW15" i="7"/>
  <c r="GW16" i="7"/>
  <c r="GW17" i="7"/>
  <c r="GW18" i="7"/>
  <c r="GW19" i="7"/>
  <c r="GW20" i="7"/>
  <c r="GW21" i="7"/>
  <c r="GW22" i="7"/>
  <c r="GW23" i="7"/>
  <c r="GW24" i="7"/>
  <c r="GW25" i="7"/>
  <c r="GW26" i="7"/>
  <c r="GW27" i="7"/>
  <c r="GW28" i="7"/>
  <c r="GW29" i="7"/>
  <c r="GW30" i="7"/>
  <c r="GW31" i="7"/>
  <c r="GW32" i="7"/>
  <c r="GW33" i="7"/>
  <c r="GW34" i="7"/>
  <c r="GW35" i="7"/>
  <c r="GW36" i="7"/>
  <c r="GW37" i="7"/>
  <c r="GW38" i="7"/>
  <c r="GW39" i="7"/>
  <c r="GW40" i="7"/>
  <c r="GW41" i="7"/>
  <c r="GW42" i="7"/>
  <c r="GW43" i="7"/>
  <c r="GW44" i="7"/>
  <c r="GW45" i="7"/>
  <c r="GW46" i="7"/>
  <c r="GW47" i="7"/>
  <c r="GW48" i="7"/>
  <c r="GW49" i="7"/>
  <c r="GW50" i="7"/>
  <c r="GW51" i="7"/>
  <c r="GW52" i="7"/>
  <c r="GW53" i="7"/>
  <c r="GW54" i="7"/>
  <c r="GW55" i="7"/>
  <c r="GW56" i="7"/>
  <c r="GW57" i="7"/>
  <c r="GW58" i="7"/>
  <c r="GW59" i="7"/>
  <c r="GW60" i="7"/>
  <c r="GW61" i="7"/>
  <c r="GW62" i="7"/>
  <c r="GW63" i="7"/>
  <c r="GW64" i="7"/>
  <c r="GW65" i="7"/>
  <c r="GW66" i="7"/>
  <c r="GW67" i="7"/>
  <c r="GW68" i="7"/>
  <c r="GW69" i="7"/>
  <c r="GW70" i="7"/>
  <c r="GW71" i="7"/>
  <c r="GW72" i="7"/>
  <c r="GW73" i="7"/>
  <c r="GW74" i="7"/>
  <c r="GW75" i="7"/>
  <c r="GW76" i="7"/>
  <c r="GW77" i="7"/>
  <c r="GW78" i="7"/>
  <c r="GW79" i="7"/>
  <c r="GW80" i="7"/>
  <c r="GW81" i="7"/>
  <c r="GW82" i="7"/>
  <c r="GW83" i="7"/>
  <c r="GW84" i="7"/>
  <c r="GW85" i="7"/>
  <c r="GW86" i="7"/>
  <c r="GW87" i="7"/>
  <c r="GW88" i="7"/>
  <c r="GW89" i="7"/>
  <c r="GW90" i="7"/>
  <c r="GW91" i="7"/>
  <c r="GW92" i="7"/>
  <c r="GW93" i="7"/>
  <c r="GW94" i="7"/>
  <c r="GW95" i="7"/>
  <c r="GW96" i="7"/>
  <c r="GW97" i="7"/>
  <c r="GW98" i="7"/>
  <c r="GW99" i="7"/>
  <c r="GW101" i="7"/>
  <c r="GV11" i="7"/>
  <c r="GV12" i="7"/>
  <c r="GV13" i="7"/>
  <c r="GV14" i="7"/>
  <c r="GV15" i="7"/>
  <c r="GV16" i="7"/>
  <c r="GV17" i="7"/>
  <c r="GV18" i="7"/>
  <c r="GV19" i="7"/>
  <c r="GV20" i="7"/>
  <c r="GV21" i="7"/>
  <c r="GV22" i="7"/>
  <c r="GV23" i="7"/>
  <c r="GV24" i="7"/>
  <c r="GV25" i="7"/>
  <c r="GV26" i="7"/>
  <c r="GV27" i="7"/>
  <c r="GV28" i="7"/>
  <c r="GV29" i="7"/>
  <c r="GV30" i="7"/>
  <c r="GV31" i="7"/>
  <c r="GV32" i="7"/>
  <c r="GV33" i="7"/>
  <c r="GV34" i="7"/>
  <c r="GV35" i="7"/>
  <c r="GV36" i="7"/>
  <c r="GV37" i="7"/>
  <c r="GV38" i="7"/>
  <c r="GV39" i="7"/>
  <c r="GV40" i="7"/>
  <c r="GV41" i="7"/>
  <c r="GV42" i="7"/>
  <c r="GV43" i="7"/>
  <c r="GV44" i="7"/>
  <c r="GV45" i="7"/>
  <c r="GV46" i="7"/>
  <c r="GV47" i="7"/>
  <c r="GV48" i="7"/>
  <c r="GV49" i="7"/>
  <c r="GV50" i="7"/>
  <c r="GV51" i="7"/>
  <c r="GV52" i="7"/>
  <c r="GV53" i="7"/>
  <c r="GV54" i="7"/>
  <c r="GV55" i="7"/>
  <c r="GV56" i="7"/>
  <c r="GV57" i="7"/>
  <c r="GV58" i="7"/>
  <c r="GV59" i="7"/>
  <c r="GV60" i="7"/>
  <c r="GV61" i="7"/>
  <c r="GV62" i="7"/>
  <c r="GV63" i="7"/>
  <c r="GV64" i="7"/>
  <c r="GV65" i="7"/>
  <c r="GV66" i="7"/>
  <c r="GV67" i="7"/>
  <c r="GV68" i="7"/>
  <c r="GV69" i="7"/>
  <c r="GV70" i="7"/>
  <c r="GV71" i="7"/>
  <c r="GV72" i="7"/>
  <c r="GV73" i="7"/>
  <c r="GV74" i="7"/>
  <c r="GV75" i="7"/>
  <c r="GV76" i="7"/>
  <c r="GV77" i="7"/>
  <c r="GV78" i="7"/>
  <c r="GV79" i="7"/>
  <c r="GV80" i="7"/>
  <c r="GV81" i="7"/>
  <c r="GV82" i="7"/>
  <c r="GV83" i="7"/>
  <c r="GV84" i="7"/>
  <c r="GV85" i="7"/>
  <c r="GV86" i="7"/>
  <c r="GV87" i="7"/>
  <c r="GV88" i="7"/>
  <c r="GV89" i="7"/>
  <c r="GV90" i="7"/>
  <c r="GV91" i="7"/>
  <c r="GV92" i="7"/>
  <c r="GV93" i="7"/>
  <c r="GV94" i="7"/>
  <c r="GV95" i="7"/>
  <c r="GV96" i="7"/>
  <c r="GV97" i="7"/>
  <c r="GV98" i="7"/>
  <c r="GV99" i="7"/>
  <c r="GV101" i="7"/>
  <c r="GU11" i="7"/>
  <c r="GU12" i="7"/>
  <c r="GU13" i="7"/>
  <c r="GU14" i="7"/>
  <c r="GU15" i="7"/>
  <c r="GU16" i="7"/>
  <c r="GU17" i="7"/>
  <c r="GU18" i="7"/>
  <c r="GU19" i="7"/>
  <c r="GU20" i="7"/>
  <c r="GU21" i="7"/>
  <c r="GU22" i="7"/>
  <c r="GU23" i="7"/>
  <c r="GU24" i="7"/>
  <c r="GU25" i="7"/>
  <c r="GU26" i="7"/>
  <c r="GU27" i="7"/>
  <c r="GU28" i="7"/>
  <c r="GU29" i="7"/>
  <c r="GU30" i="7"/>
  <c r="GU31" i="7"/>
  <c r="GU32" i="7"/>
  <c r="GU33" i="7"/>
  <c r="GU34" i="7"/>
  <c r="GU35" i="7"/>
  <c r="GU36" i="7"/>
  <c r="GU37" i="7"/>
  <c r="GU38" i="7"/>
  <c r="GU39" i="7"/>
  <c r="GU40" i="7"/>
  <c r="GU41" i="7"/>
  <c r="GU42" i="7"/>
  <c r="GU43" i="7"/>
  <c r="GU44" i="7"/>
  <c r="GU45" i="7"/>
  <c r="GU46" i="7"/>
  <c r="GU47" i="7"/>
  <c r="GU48" i="7"/>
  <c r="GU49" i="7"/>
  <c r="GU50" i="7"/>
  <c r="GU51" i="7"/>
  <c r="GU52" i="7"/>
  <c r="GU53" i="7"/>
  <c r="GU54" i="7"/>
  <c r="GU55" i="7"/>
  <c r="GU56" i="7"/>
  <c r="GU57" i="7"/>
  <c r="GU58" i="7"/>
  <c r="GU59" i="7"/>
  <c r="GU60" i="7"/>
  <c r="GU61" i="7"/>
  <c r="GU62" i="7"/>
  <c r="GU63" i="7"/>
  <c r="GU64" i="7"/>
  <c r="GU65" i="7"/>
  <c r="GU66" i="7"/>
  <c r="GU67" i="7"/>
  <c r="GU68" i="7"/>
  <c r="GU69" i="7"/>
  <c r="GU70" i="7"/>
  <c r="GU71" i="7"/>
  <c r="GU72" i="7"/>
  <c r="GU73" i="7"/>
  <c r="GU74" i="7"/>
  <c r="GU75" i="7"/>
  <c r="GU76" i="7"/>
  <c r="GU77" i="7"/>
  <c r="GU78" i="7"/>
  <c r="GU79" i="7"/>
  <c r="GU80" i="7"/>
  <c r="GU81" i="7"/>
  <c r="GU82" i="7"/>
  <c r="GU83" i="7"/>
  <c r="GU84" i="7"/>
  <c r="GU85" i="7"/>
  <c r="GU86" i="7"/>
  <c r="GU87" i="7"/>
  <c r="GU88" i="7"/>
  <c r="GU89" i="7"/>
  <c r="GU90" i="7"/>
  <c r="GU91" i="7"/>
  <c r="GU92" i="7"/>
  <c r="GU93" i="7"/>
  <c r="GU94" i="7"/>
  <c r="GU95" i="7"/>
  <c r="GU96" i="7"/>
  <c r="GU97" i="7"/>
  <c r="GU98" i="7"/>
  <c r="GU99" i="7"/>
  <c r="GU101" i="7"/>
  <c r="GT11" i="7"/>
  <c r="GT12" i="7"/>
  <c r="GT13" i="7"/>
  <c r="GT14" i="7"/>
  <c r="GT15" i="7"/>
  <c r="GT16" i="7"/>
  <c r="GT17" i="7"/>
  <c r="GT18" i="7"/>
  <c r="GT19" i="7"/>
  <c r="GT20" i="7"/>
  <c r="GT21" i="7"/>
  <c r="GT22" i="7"/>
  <c r="GT23" i="7"/>
  <c r="GT24" i="7"/>
  <c r="GT25" i="7"/>
  <c r="GT26" i="7"/>
  <c r="GT27" i="7"/>
  <c r="GT28" i="7"/>
  <c r="GT29" i="7"/>
  <c r="GT30" i="7"/>
  <c r="GT31" i="7"/>
  <c r="GT32" i="7"/>
  <c r="GT33" i="7"/>
  <c r="GT34" i="7"/>
  <c r="GT35" i="7"/>
  <c r="GT36" i="7"/>
  <c r="GT37" i="7"/>
  <c r="GT38" i="7"/>
  <c r="GT39" i="7"/>
  <c r="GT40" i="7"/>
  <c r="GT41" i="7"/>
  <c r="GT42" i="7"/>
  <c r="GT43" i="7"/>
  <c r="GT44" i="7"/>
  <c r="GT45" i="7"/>
  <c r="GT46" i="7"/>
  <c r="GT47" i="7"/>
  <c r="GT48" i="7"/>
  <c r="GT49" i="7"/>
  <c r="GT50" i="7"/>
  <c r="GT51" i="7"/>
  <c r="GT52" i="7"/>
  <c r="GT53" i="7"/>
  <c r="GT54" i="7"/>
  <c r="GT55" i="7"/>
  <c r="GT56" i="7"/>
  <c r="GT57" i="7"/>
  <c r="GT58" i="7"/>
  <c r="GT59" i="7"/>
  <c r="GT60" i="7"/>
  <c r="GT61" i="7"/>
  <c r="GT62" i="7"/>
  <c r="GT63" i="7"/>
  <c r="GT64" i="7"/>
  <c r="GT65" i="7"/>
  <c r="GT66" i="7"/>
  <c r="GT67" i="7"/>
  <c r="GT68" i="7"/>
  <c r="GT69" i="7"/>
  <c r="GT70" i="7"/>
  <c r="GT71" i="7"/>
  <c r="GT72" i="7"/>
  <c r="GT73" i="7"/>
  <c r="GT74" i="7"/>
  <c r="GT75" i="7"/>
  <c r="GT76" i="7"/>
  <c r="GT77" i="7"/>
  <c r="GT78" i="7"/>
  <c r="GT79" i="7"/>
  <c r="GT80" i="7"/>
  <c r="GT81" i="7"/>
  <c r="GT82" i="7"/>
  <c r="GT83" i="7"/>
  <c r="GT84" i="7"/>
  <c r="GT85" i="7"/>
  <c r="GT86" i="7"/>
  <c r="GT87" i="7"/>
  <c r="GT88" i="7"/>
  <c r="GT89" i="7"/>
  <c r="GT90" i="7"/>
  <c r="GT91" i="7"/>
  <c r="GT92" i="7"/>
  <c r="GT93" i="7"/>
  <c r="GT94" i="7"/>
  <c r="GT95" i="7"/>
  <c r="GT96" i="7"/>
  <c r="GT97" i="7"/>
  <c r="GT98" i="7"/>
  <c r="GT99" i="7"/>
  <c r="GT101" i="7"/>
  <c r="GS11" i="7"/>
  <c r="GS12" i="7"/>
  <c r="GS13" i="7"/>
  <c r="GS14" i="7"/>
  <c r="GS15" i="7"/>
  <c r="GS16" i="7"/>
  <c r="GS17" i="7"/>
  <c r="GS18" i="7"/>
  <c r="GS19" i="7"/>
  <c r="GS20" i="7"/>
  <c r="GS21" i="7"/>
  <c r="GS22" i="7"/>
  <c r="GS23" i="7"/>
  <c r="GS24" i="7"/>
  <c r="GS25" i="7"/>
  <c r="GS26" i="7"/>
  <c r="GS27" i="7"/>
  <c r="GS28" i="7"/>
  <c r="GS29" i="7"/>
  <c r="GS30" i="7"/>
  <c r="GS31" i="7"/>
  <c r="GS32" i="7"/>
  <c r="GS33" i="7"/>
  <c r="GS34" i="7"/>
  <c r="GS35" i="7"/>
  <c r="GS36" i="7"/>
  <c r="GS37" i="7"/>
  <c r="GS38" i="7"/>
  <c r="GS39" i="7"/>
  <c r="GS40" i="7"/>
  <c r="GS41" i="7"/>
  <c r="GS42" i="7"/>
  <c r="GS43" i="7"/>
  <c r="GS44" i="7"/>
  <c r="GS45" i="7"/>
  <c r="GS46" i="7"/>
  <c r="GS47" i="7"/>
  <c r="GS48" i="7"/>
  <c r="GS49" i="7"/>
  <c r="GS50" i="7"/>
  <c r="GS51" i="7"/>
  <c r="GS52" i="7"/>
  <c r="GS53" i="7"/>
  <c r="GS54" i="7"/>
  <c r="GS55" i="7"/>
  <c r="GS56" i="7"/>
  <c r="GS57" i="7"/>
  <c r="GS58" i="7"/>
  <c r="GS59" i="7"/>
  <c r="GS60" i="7"/>
  <c r="GS61" i="7"/>
  <c r="GS62" i="7"/>
  <c r="GS63" i="7"/>
  <c r="GS64" i="7"/>
  <c r="GS65" i="7"/>
  <c r="GS66" i="7"/>
  <c r="GS67" i="7"/>
  <c r="GS68" i="7"/>
  <c r="GS69" i="7"/>
  <c r="GS70" i="7"/>
  <c r="GS71" i="7"/>
  <c r="GS72" i="7"/>
  <c r="GS73" i="7"/>
  <c r="GS74" i="7"/>
  <c r="GS75" i="7"/>
  <c r="GS76" i="7"/>
  <c r="GS77" i="7"/>
  <c r="GS78" i="7"/>
  <c r="GS79" i="7"/>
  <c r="GS80" i="7"/>
  <c r="GS81" i="7"/>
  <c r="GS82" i="7"/>
  <c r="GS83" i="7"/>
  <c r="GS84" i="7"/>
  <c r="GS85" i="7"/>
  <c r="GS86" i="7"/>
  <c r="GS87" i="7"/>
  <c r="GS88" i="7"/>
  <c r="GS89" i="7"/>
  <c r="GS90" i="7"/>
  <c r="GS91" i="7"/>
  <c r="GS92" i="7"/>
  <c r="GS93" i="7"/>
  <c r="GS94" i="7"/>
  <c r="GS95" i="7"/>
  <c r="GS96" i="7"/>
  <c r="GS97" i="7"/>
  <c r="GS98" i="7"/>
  <c r="GS99" i="7"/>
  <c r="GS101" i="7"/>
  <c r="GR11" i="7"/>
  <c r="GR12" i="7"/>
  <c r="GR13" i="7"/>
  <c r="GR14" i="7"/>
  <c r="GR15" i="7"/>
  <c r="GR16" i="7"/>
  <c r="GR17" i="7"/>
  <c r="GR18" i="7"/>
  <c r="GR19" i="7"/>
  <c r="GR20" i="7"/>
  <c r="GR21" i="7"/>
  <c r="GR22" i="7"/>
  <c r="GR23" i="7"/>
  <c r="GR24" i="7"/>
  <c r="GR25" i="7"/>
  <c r="GR26" i="7"/>
  <c r="GR27" i="7"/>
  <c r="GR28" i="7"/>
  <c r="GR29" i="7"/>
  <c r="GR30" i="7"/>
  <c r="GR31" i="7"/>
  <c r="GR32" i="7"/>
  <c r="GR33" i="7"/>
  <c r="GR34" i="7"/>
  <c r="GR35" i="7"/>
  <c r="GR36" i="7"/>
  <c r="GR37" i="7"/>
  <c r="GR38" i="7"/>
  <c r="GR39" i="7"/>
  <c r="GR40" i="7"/>
  <c r="GR41" i="7"/>
  <c r="GR42" i="7"/>
  <c r="GR43" i="7"/>
  <c r="GR44" i="7"/>
  <c r="GR45" i="7"/>
  <c r="GR46" i="7"/>
  <c r="GR47" i="7"/>
  <c r="GR48" i="7"/>
  <c r="GR49" i="7"/>
  <c r="GR50" i="7"/>
  <c r="GR51" i="7"/>
  <c r="GR52" i="7"/>
  <c r="GR53" i="7"/>
  <c r="GR54" i="7"/>
  <c r="GR55" i="7"/>
  <c r="GR56" i="7"/>
  <c r="GR57" i="7"/>
  <c r="GR58" i="7"/>
  <c r="GR59" i="7"/>
  <c r="GR60" i="7"/>
  <c r="GR61" i="7"/>
  <c r="GR62" i="7"/>
  <c r="GR63" i="7"/>
  <c r="GR64" i="7"/>
  <c r="GR65" i="7"/>
  <c r="GR66" i="7"/>
  <c r="GR67" i="7"/>
  <c r="GR68" i="7"/>
  <c r="GR69" i="7"/>
  <c r="GR70" i="7"/>
  <c r="GR71" i="7"/>
  <c r="GR72" i="7"/>
  <c r="GR73" i="7"/>
  <c r="GR74" i="7"/>
  <c r="GR75" i="7"/>
  <c r="GR76" i="7"/>
  <c r="GR77" i="7"/>
  <c r="GR78" i="7"/>
  <c r="GR79" i="7"/>
  <c r="GR80" i="7"/>
  <c r="GR81" i="7"/>
  <c r="GR82" i="7"/>
  <c r="GR83" i="7"/>
  <c r="GR84" i="7"/>
  <c r="GR85" i="7"/>
  <c r="GR86" i="7"/>
  <c r="GR87" i="7"/>
  <c r="GR88" i="7"/>
  <c r="GR89" i="7"/>
  <c r="GR90" i="7"/>
  <c r="GR91" i="7"/>
  <c r="GR92" i="7"/>
  <c r="GR93" i="7"/>
  <c r="GR94" i="7"/>
  <c r="GR95" i="7"/>
  <c r="GR96" i="7"/>
  <c r="GR97" i="7"/>
  <c r="GR98" i="7"/>
  <c r="GR99" i="7"/>
  <c r="GR101" i="7"/>
  <c r="GQ11" i="7"/>
  <c r="GQ12" i="7"/>
  <c r="GQ13" i="7"/>
  <c r="GQ14" i="7"/>
  <c r="GQ15" i="7"/>
  <c r="GQ16" i="7"/>
  <c r="GQ17" i="7"/>
  <c r="GQ18" i="7"/>
  <c r="GQ19" i="7"/>
  <c r="GQ20" i="7"/>
  <c r="GQ21" i="7"/>
  <c r="GQ22" i="7"/>
  <c r="GQ23" i="7"/>
  <c r="GQ24" i="7"/>
  <c r="GQ25" i="7"/>
  <c r="GQ26" i="7"/>
  <c r="GQ27" i="7"/>
  <c r="GQ28" i="7"/>
  <c r="GQ29" i="7"/>
  <c r="GQ30" i="7"/>
  <c r="GQ31" i="7"/>
  <c r="GQ32" i="7"/>
  <c r="GQ33" i="7"/>
  <c r="GQ34" i="7"/>
  <c r="GQ35" i="7"/>
  <c r="GQ36" i="7"/>
  <c r="GQ37" i="7"/>
  <c r="GQ38" i="7"/>
  <c r="GQ39" i="7"/>
  <c r="GQ40" i="7"/>
  <c r="GQ41" i="7"/>
  <c r="GQ42" i="7"/>
  <c r="GQ43" i="7"/>
  <c r="GQ44" i="7"/>
  <c r="GQ45" i="7"/>
  <c r="GQ46" i="7"/>
  <c r="GQ47" i="7"/>
  <c r="GQ48" i="7"/>
  <c r="GQ49" i="7"/>
  <c r="GQ50" i="7"/>
  <c r="GQ51" i="7"/>
  <c r="GQ52" i="7"/>
  <c r="GQ53" i="7"/>
  <c r="GQ54" i="7"/>
  <c r="GQ55" i="7"/>
  <c r="GQ56" i="7"/>
  <c r="GQ57" i="7"/>
  <c r="GQ58" i="7"/>
  <c r="GQ59" i="7"/>
  <c r="GQ60" i="7"/>
  <c r="GQ61" i="7"/>
  <c r="GQ62" i="7"/>
  <c r="GQ63" i="7"/>
  <c r="GQ64" i="7"/>
  <c r="GQ65" i="7"/>
  <c r="GQ66" i="7"/>
  <c r="GQ67" i="7"/>
  <c r="GQ68" i="7"/>
  <c r="GQ69" i="7"/>
  <c r="GQ70" i="7"/>
  <c r="GQ71" i="7"/>
  <c r="GQ72" i="7"/>
  <c r="GQ73" i="7"/>
  <c r="GQ74" i="7"/>
  <c r="GQ75" i="7"/>
  <c r="GQ76" i="7"/>
  <c r="GQ77" i="7"/>
  <c r="GQ78" i="7"/>
  <c r="GQ79" i="7"/>
  <c r="GQ80" i="7"/>
  <c r="GQ81" i="7"/>
  <c r="GQ82" i="7"/>
  <c r="GQ83" i="7"/>
  <c r="GQ84" i="7"/>
  <c r="GQ85" i="7"/>
  <c r="GQ86" i="7"/>
  <c r="GQ87" i="7"/>
  <c r="GQ88" i="7"/>
  <c r="GQ89" i="7"/>
  <c r="GQ90" i="7"/>
  <c r="GQ91" i="7"/>
  <c r="GQ92" i="7"/>
  <c r="GQ93" i="7"/>
  <c r="GQ94" i="7"/>
  <c r="GQ95" i="7"/>
  <c r="GQ96" i="7"/>
  <c r="GQ97" i="7"/>
  <c r="GQ98" i="7"/>
  <c r="GQ99" i="7"/>
  <c r="GQ101" i="7"/>
  <c r="GP11" i="7"/>
  <c r="GP12" i="7"/>
  <c r="GP13" i="7"/>
  <c r="GP14" i="7"/>
  <c r="GP15" i="7"/>
  <c r="GP16" i="7"/>
  <c r="GP17" i="7"/>
  <c r="GP18" i="7"/>
  <c r="GP19" i="7"/>
  <c r="GP20" i="7"/>
  <c r="GP21" i="7"/>
  <c r="GP22" i="7"/>
  <c r="GP23" i="7"/>
  <c r="GP24" i="7"/>
  <c r="GP25" i="7"/>
  <c r="GP26" i="7"/>
  <c r="GP27" i="7"/>
  <c r="GP28" i="7"/>
  <c r="GP29" i="7"/>
  <c r="GP30" i="7"/>
  <c r="GP31" i="7"/>
  <c r="GP32" i="7"/>
  <c r="GP33" i="7"/>
  <c r="GP34" i="7"/>
  <c r="GP35" i="7"/>
  <c r="GP36" i="7"/>
  <c r="GP37" i="7"/>
  <c r="GP38" i="7"/>
  <c r="GP39" i="7"/>
  <c r="GP40" i="7"/>
  <c r="GP41" i="7"/>
  <c r="GP42" i="7"/>
  <c r="GP43" i="7"/>
  <c r="GP44" i="7"/>
  <c r="GP45" i="7"/>
  <c r="GP46" i="7"/>
  <c r="GP47" i="7"/>
  <c r="GP48" i="7"/>
  <c r="GP49" i="7"/>
  <c r="GP50" i="7"/>
  <c r="GP51" i="7"/>
  <c r="GP52" i="7"/>
  <c r="GP53" i="7"/>
  <c r="GP54" i="7"/>
  <c r="GP55" i="7"/>
  <c r="GP56" i="7"/>
  <c r="GP57" i="7"/>
  <c r="GP58" i="7"/>
  <c r="GP59" i="7"/>
  <c r="GP60" i="7"/>
  <c r="GP61" i="7"/>
  <c r="GP62" i="7"/>
  <c r="GP63" i="7"/>
  <c r="GP64" i="7"/>
  <c r="GP65" i="7"/>
  <c r="GP66" i="7"/>
  <c r="GP67" i="7"/>
  <c r="GP68" i="7"/>
  <c r="GP69" i="7"/>
  <c r="GP70" i="7"/>
  <c r="GP71" i="7"/>
  <c r="GP72" i="7"/>
  <c r="GP73" i="7"/>
  <c r="GP74" i="7"/>
  <c r="GP75" i="7"/>
  <c r="GP76" i="7"/>
  <c r="GP77" i="7"/>
  <c r="GP78" i="7"/>
  <c r="GP79" i="7"/>
  <c r="GP80" i="7"/>
  <c r="GP81" i="7"/>
  <c r="GP82" i="7"/>
  <c r="GP83" i="7"/>
  <c r="GP84" i="7"/>
  <c r="GP85" i="7"/>
  <c r="GP86" i="7"/>
  <c r="GP87" i="7"/>
  <c r="GP88" i="7"/>
  <c r="GP89" i="7"/>
  <c r="GP90" i="7"/>
  <c r="GP91" i="7"/>
  <c r="GP92" i="7"/>
  <c r="GP93" i="7"/>
  <c r="GP94" i="7"/>
  <c r="GP95" i="7"/>
  <c r="GP96" i="7"/>
  <c r="GP97" i="7"/>
  <c r="GP98" i="7"/>
  <c r="GP99" i="7"/>
  <c r="GP101" i="7"/>
  <c r="GO11" i="7"/>
  <c r="GO12" i="7"/>
  <c r="GO13" i="7"/>
  <c r="GO14" i="7"/>
  <c r="GO15" i="7"/>
  <c r="GO16" i="7"/>
  <c r="GO17" i="7"/>
  <c r="GO18" i="7"/>
  <c r="GO19" i="7"/>
  <c r="GO20" i="7"/>
  <c r="GO21" i="7"/>
  <c r="GO22" i="7"/>
  <c r="GO23" i="7"/>
  <c r="GO24" i="7"/>
  <c r="GO25" i="7"/>
  <c r="GO26" i="7"/>
  <c r="GO27" i="7"/>
  <c r="GO28" i="7"/>
  <c r="GO29" i="7"/>
  <c r="GO30" i="7"/>
  <c r="GO31" i="7"/>
  <c r="GO32" i="7"/>
  <c r="GO33" i="7"/>
  <c r="GO34" i="7"/>
  <c r="GO35" i="7"/>
  <c r="GO36" i="7"/>
  <c r="GO37" i="7"/>
  <c r="GO38" i="7"/>
  <c r="GO39" i="7"/>
  <c r="GO40" i="7"/>
  <c r="GO41" i="7"/>
  <c r="GO42" i="7"/>
  <c r="GO43" i="7"/>
  <c r="GO44" i="7"/>
  <c r="GO45" i="7"/>
  <c r="GO46" i="7"/>
  <c r="GO47" i="7"/>
  <c r="GO48" i="7"/>
  <c r="GO49" i="7"/>
  <c r="GO50" i="7"/>
  <c r="GO51" i="7"/>
  <c r="GO52" i="7"/>
  <c r="GO53" i="7"/>
  <c r="GO54" i="7"/>
  <c r="GO55" i="7"/>
  <c r="GO56" i="7"/>
  <c r="GO57" i="7"/>
  <c r="GO58" i="7"/>
  <c r="GO59" i="7"/>
  <c r="GO60" i="7"/>
  <c r="GO61" i="7"/>
  <c r="GO62" i="7"/>
  <c r="GO63" i="7"/>
  <c r="GO64" i="7"/>
  <c r="GO65" i="7"/>
  <c r="GO66" i="7"/>
  <c r="GO67" i="7"/>
  <c r="GO68" i="7"/>
  <c r="GO69" i="7"/>
  <c r="GO70" i="7"/>
  <c r="GO71" i="7"/>
  <c r="GO72" i="7"/>
  <c r="GO73" i="7"/>
  <c r="GO74" i="7"/>
  <c r="GO75" i="7"/>
  <c r="GO76" i="7"/>
  <c r="GO77" i="7"/>
  <c r="GO78" i="7"/>
  <c r="GO79" i="7"/>
  <c r="GO80" i="7"/>
  <c r="GO81" i="7"/>
  <c r="GO82" i="7"/>
  <c r="GO83" i="7"/>
  <c r="GO84" i="7"/>
  <c r="GO85" i="7"/>
  <c r="GO86" i="7"/>
  <c r="GO87" i="7"/>
  <c r="GO88" i="7"/>
  <c r="GO89" i="7"/>
  <c r="GO90" i="7"/>
  <c r="GO91" i="7"/>
  <c r="GO92" i="7"/>
  <c r="GO93" i="7"/>
  <c r="GO94" i="7"/>
  <c r="GO95" i="7"/>
  <c r="GO96" i="7"/>
  <c r="GO97" i="7"/>
  <c r="GO98" i="7"/>
  <c r="GO99" i="7"/>
  <c r="GO101" i="7"/>
  <c r="GN11" i="7"/>
  <c r="O13" i="8" s="1"/>
  <c r="GN12" i="7"/>
  <c r="O14" i="8" s="1"/>
  <c r="GN13" i="7"/>
  <c r="O15" i="8" s="1"/>
  <c r="GN14" i="7"/>
  <c r="O16" i="8" s="1"/>
  <c r="GN15" i="7"/>
  <c r="O17" i="8" s="1"/>
  <c r="GN16" i="7"/>
  <c r="O18" i="8" s="1"/>
  <c r="GN17" i="7"/>
  <c r="O19" i="8" s="1"/>
  <c r="GN18" i="7"/>
  <c r="O20" i="8" s="1"/>
  <c r="GN19" i="7"/>
  <c r="O21" i="8" s="1"/>
  <c r="GN20" i="7"/>
  <c r="O22" i="8" s="1"/>
  <c r="GN21" i="7"/>
  <c r="O23" i="8" s="1"/>
  <c r="GN22" i="7"/>
  <c r="O24" i="8" s="1"/>
  <c r="GN23" i="7"/>
  <c r="O25" i="8" s="1"/>
  <c r="GN24" i="7"/>
  <c r="O26" i="8" s="1"/>
  <c r="GN25" i="7"/>
  <c r="O27" i="8" s="1"/>
  <c r="GN26" i="7"/>
  <c r="O28" i="8" s="1"/>
  <c r="GN27" i="7"/>
  <c r="O29" i="8" s="1"/>
  <c r="GN28" i="7"/>
  <c r="O30" i="8" s="1"/>
  <c r="GN29" i="7"/>
  <c r="O31" i="8" s="1"/>
  <c r="GN30" i="7"/>
  <c r="O32" i="8" s="1"/>
  <c r="GN31" i="7"/>
  <c r="O33" i="8" s="1"/>
  <c r="GN32" i="7"/>
  <c r="O34" i="8" s="1"/>
  <c r="GN33" i="7"/>
  <c r="O35" i="8" s="1"/>
  <c r="GN34" i="7"/>
  <c r="O36" i="8" s="1"/>
  <c r="GN35" i="7"/>
  <c r="O37" i="8" s="1"/>
  <c r="GN36" i="7"/>
  <c r="O38" i="8" s="1"/>
  <c r="GN37" i="7"/>
  <c r="O39" i="8" s="1"/>
  <c r="GN38" i="7"/>
  <c r="O40" i="8" s="1"/>
  <c r="GN39" i="7"/>
  <c r="O41" i="8" s="1"/>
  <c r="GN40" i="7"/>
  <c r="O42" i="8" s="1"/>
  <c r="GN41" i="7"/>
  <c r="O43" i="8" s="1"/>
  <c r="GN42" i="7"/>
  <c r="O44" i="8" s="1"/>
  <c r="GN43" i="7"/>
  <c r="O45" i="8" s="1"/>
  <c r="GN44" i="7"/>
  <c r="O46" i="8" s="1"/>
  <c r="GN45" i="7"/>
  <c r="O47" i="8" s="1"/>
  <c r="GN46" i="7"/>
  <c r="O48" i="8" s="1"/>
  <c r="GN47" i="7"/>
  <c r="O49" i="8" s="1"/>
  <c r="GN48" i="7"/>
  <c r="O50" i="8" s="1"/>
  <c r="GN49" i="7"/>
  <c r="O51" i="8" s="1"/>
  <c r="GN50" i="7"/>
  <c r="O52" i="8" s="1"/>
  <c r="GN51" i="7"/>
  <c r="O53" i="8" s="1"/>
  <c r="GN52" i="7"/>
  <c r="O54" i="8" s="1"/>
  <c r="GN53" i="7"/>
  <c r="O55" i="8" s="1"/>
  <c r="GN54" i="7"/>
  <c r="O56" i="8" s="1"/>
  <c r="GN55" i="7"/>
  <c r="O57" i="8" s="1"/>
  <c r="GN56" i="7"/>
  <c r="O58" i="8" s="1"/>
  <c r="GN57" i="7"/>
  <c r="O59" i="8" s="1"/>
  <c r="GN58" i="7"/>
  <c r="O60" i="8" s="1"/>
  <c r="GN59" i="7"/>
  <c r="O61" i="8" s="1"/>
  <c r="GN60" i="7"/>
  <c r="O62" i="8" s="1"/>
  <c r="GN61" i="7"/>
  <c r="O63" i="8" s="1"/>
  <c r="GN62" i="7"/>
  <c r="O64" i="8" s="1"/>
  <c r="GN63" i="7"/>
  <c r="O65" i="8" s="1"/>
  <c r="GN64" i="7"/>
  <c r="O66" i="8" s="1"/>
  <c r="GN65" i="7"/>
  <c r="O67" i="8" s="1"/>
  <c r="GN66" i="7"/>
  <c r="O68" i="8" s="1"/>
  <c r="GN67" i="7"/>
  <c r="O69" i="8" s="1"/>
  <c r="GN68" i="7"/>
  <c r="O70" i="8" s="1"/>
  <c r="GN69" i="7"/>
  <c r="O71" i="8" s="1"/>
  <c r="GN70" i="7"/>
  <c r="O72" i="8" s="1"/>
  <c r="GN71" i="7"/>
  <c r="O73" i="8" s="1"/>
  <c r="GN72" i="7"/>
  <c r="O74" i="8" s="1"/>
  <c r="GN73" i="7"/>
  <c r="O75" i="8" s="1"/>
  <c r="GN74" i="7"/>
  <c r="O76" i="8" s="1"/>
  <c r="GN75" i="7"/>
  <c r="O77" i="8" s="1"/>
  <c r="GN76" i="7"/>
  <c r="O78" i="8" s="1"/>
  <c r="GN77" i="7"/>
  <c r="O79" i="8" s="1"/>
  <c r="GN78" i="7"/>
  <c r="O80" i="8" s="1"/>
  <c r="GN79" i="7"/>
  <c r="O81" i="8" s="1"/>
  <c r="GN80" i="7"/>
  <c r="O82" i="8" s="1"/>
  <c r="GN81" i="7"/>
  <c r="O83" i="8" s="1"/>
  <c r="GN82" i="7"/>
  <c r="O84" i="8" s="1"/>
  <c r="GN83" i="7"/>
  <c r="O85" i="8" s="1"/>
  <c r="GN84" i="7"/>
  <c r="O86" i="8" s="1"/>
  <c r="GN85" i="7"/>
  <c r="O87" i="8" s="1"/>
  <c r="GN86" i="7"/>
  <c r="O88" i="8" s="1"/>
  <c r="GN87" i="7"/>
  <c r="O89" i="8" s="1"/>
  <c r="GN88" i="7"/>
  <c r="O90" i="8" s="1"/>
  <c r="GN89" i="7"/>
  <c r="O91" i="8" s="1"/>
  <c r="GN90" i="7"/>
  <c r="O92" i="8" s="1"/>
  <c r="GN91" i="7"/>
  <c r="O93" i="8" s="1"/>
  <c r="GN92" i="7"/>
  <c r="O94" i="8" s="1"/>
  <c r="GN93" i="7"/>
  <c r="O95" i="8" s="1"/>
  <c r="GN94" i="7"/>
  <c r="O96" i="8" s="1"/>
  <c r="GN95" i="7"/>
  <c r="O97" i="8" s="1"/>
  <c r="GN96" i="7"/>
  <c r="O98" i="8" s="1"/>
  <c r="GN97" i="7"/>
  <c r="O99" i="8" s="1"/>
  <c r="GN98" i="7"/>
  <c r="O100" i="8" s="1"/>
  <c r="GN99" i="7"/>
  <c r="O101" i="8" s="1"/>
  <c r="GN101" i="7"/>
  <c r="O103" i="8" s="1"/>
  <c r="GM53" i="7"/>
  <c r="J55" i="8" s="1"/>
  <c r="GM54" i="7"/>
  <c r="J56" i="8" s="1"/>
  <c r="GM55" i="7"/>
  <c r="J57" i="8" s="1"/>
  <c r="GM56" i="7"/>
  <c r="J58" i="8" s="1"/>
  <c r="GM57" i="7"/>
  <c r="J59" i="8" s="1"/>
  <c r="GM58" i="7"/>
  <c r="J60" i="8" s="1"/>
  <c r="GM59" i="7"/>
  <c r="J61" i="8" s="1"/>
  <c r="GM60" i="7"/>
  <c r="J62" i="8" s="1"/>
  <c r="GM61" i="7"/>
  <c r="J63" i="8" s="1"/>
  <c r="GM62" i="7"/>
  <c r="J64" i="8" s="1"/>
  <c r="GM63" i="7"/>
  <c r="J65" i="8" s="1"/>
  <c r="GM64" i="7"/>
  <c r="J66" i="8" s="1"/>
  <c r="GM65" i="7"/>
  <c r="J67" i="8" s="1"/>
  <c r="GM66" i="7"/>
  <c r="J68" i="8" s="1"/>
  <c r="GM67" i="7"/>
  <c r="J69" i="8" s="1"/>
  <c r="GM68" i="7"/>
  <c r="J70" i="8" s="1"/>
  <c r="GM69" i="7"/>
  <c r="J71" i="8" s="1"/>
  <c r="GM70" i="7"/>
  <c r="J72" i="8" s="1"/>
  <c r="GM71" i="7"/>
  <c r="J73" i="8" s="1"/>
  <c r="GM72" i="7"/>
  <c r="J74" i="8" s="1"/>
  <c r="GM73" i="7"/>
  <c r="J75" i="8" s="1"/>
  <c r="GM74" i="7"/>
  <c r="J76" i="8" s="1"/>
  <c r="GM75" i="7"/>
  <c r="J77" i="8" s="1"/>
  <c r="GM76" i="7"/>
  <c r="J78" i="8" s="1"/>
  <c r="GM77" i="7"/>
  <c r="J79" i="8" s="1"/>
  <c r="GM78" i="7"/>
  <c r="J80" i="8" s="1"/>
  <c r="GM79" i="7"/>
  <c r="J81" i="8" s="1"/>
  <c r="GM80" i="7"/>
  <c r="J82" i="8" s="1"/>
  <c r="GM81" i="7"/>
  <c r="J83" i="8" s="1"/>
  <c r="GM82" i="7"/>
  <c r="J84" i="8" s="1"/>
  <c r="GM83" i="7"/>
  <c r="J85" i="8" s="1"/>
  <c r="GM84" i="7"/>
  <c r="J86" i="8" s="1"/>
  <c r="GM85" i="7"/>
  <c r="J87" i="8" s="1"/>
  <c r="GM86" i="7"/>
  <c r="J88" i="8" s="1"/>
  <c r="GM87" i="7"/>
  <c r="J89" i="8" s="1"/>
  <c r="GM88" i="7"/>
  <c r="J90" i="8" s="1"/>
  <c r="GM89" i="7"/>
  <c r="J91" i="8" s="1"/>
  <c r="GM90" i="7"/>
  <c r="J92" i="8" s="1"/>
  <c r="GM91" i="7"/>
  <c r="J93" i="8" s="1"/>
  <c r="GM92" i="7"/>
  <c r="J94" i="8" s="1"/>
  <c r="GM93" i="7"/>
  <c r="J95" i="8" s="1"/>
  <c r="GM94" i="7"/>
  <c r="J96" i="8" s="1"/>
  <c r="GM95" i="7"/>
  <c r="J97" i="8" s="1"/>
  <c r="GM96" i="7"/>
  <c r="J98" i="8" s="1"/>
  <c r="GM97" i="7"/>
  <c r="J99" i="8" s="1"/>
  <c r="GM98" i="7"/>
  <c r="J100" i="8" s="1"/>
  <c r="GM99" i="7"/>
  <c r="J101" i="8" s="1"/>
  <c r="GM101" i="7"/>
  <c r="J103" i="8" s="1"/>
  <c r="B3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BZ19" i="7"/>
  <c r="CA19" i="7"/>
  <c r="CB19" i="7"/>
  <c r="CC19" i="7"/>
  <c r="CD19" i="7"/>
  <c r="CE19" i="7"/>
  <c r="CF19" i="7"/>
  <c r="CG19" i="7"/>
  <c r="CH19" i="7"/>
  <c r="CI19" i="7"/>
  <c r="CJ19" i="7"/>
  <c r="CK19" i="7"/>
  <c r="CL19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A19" i="7"/>
  <c r="DB19" i="7"/>
  <c r="DC19" i="7"/>
  <c r="DD19" i="7"/>
  <c r="DE19" i="7"/>
  <c r="DF19" i="7"/>
  <c r="DG19" i="7"/>
  <c r="DH19" i="7"/>
  <c r="DI19" i="7"/>
  <c r="DJ19" i="7"/>
  <c r="DK19" i="7"/>
  <c r="DL19" i="7"/>
  <c r="DM19" i="7"/>
  <c r="DN19" i="7"/>
  <c r="DO19" i="7"/>
  <c r="DP19" i="7"/>
  <c r="DQ19" i="7"/>
  <c r="DR19" i="7"/>
  <c r="DS19" i="7"/>
  <c r="DT19" i="7"/>
  <c r="DU19" i="7"/>
  <c r="DV19" i="7"/>
  <c r="DW19" i="7"/>
  <c r="DX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H20" i="7"/>
  <c r="CI20" i="7"/>
  <c r="CJ20" i="7"/>
  <c r="CK20" i="7"/>
  <c r="CL20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A20" i="7"/>
  <c r="DB20" i="7"/>
  <c r="DC20" i="7"/>
  <c r="DD20" i="7"/>
  <c r="DE20" i="7"/>
  <c r="DF20" i="7"/>
  <c r="DG20" i="7"/>
  <c r="DH20" i="7"/>
  <c r="DI20" i="7"/>
  <c r="DJ20" i="7"/>
  <c r="DK20" i="7"/>
  <c r="DL20" i="7"/>
  <c r="DM20" i="7"/>
  <c r="DN20" i="7"/>
  <c r="DO20" i="7"/>
  <c r="DP20" i="7"/>
  <c r="DQ20" i="7"/>
  <c r="DR20" i="7"/>
  <c r="DS20" i="7"/>
  <c r="DT20" i="7"/>
  <c r="DU20" i="7"/>
  <c r="DV20" i="7"/>
  <c r="DW20" i="7"/>
  <c r="DX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H21" i="7"/>
  <c r="CI21" i="7"/>
  <c r="CJ21" i="7"/>
  <c r="CK21" i="7"/>
  <c r="CL21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A21" i="7"/>
  <c r="DB21" i="7"/>
  <c r="DC21" i="7"/>
  <c r="DD21" i="7"/>
  <c r="DE21" i="7"/>
  <c r="DF21" i="7"/>
  <c r="DG21" i="7"/>
  <c r="DH21" i="7"/>
  <c r="DI21" i="7"/>
  <c r="DJ21" i="7"/>
  <c r="DK21" i="7"/>
  <c r="DL21" i="7"/>
  <c r="DM21" i="7"/>
  <c r="DN21" i="7"/>
  <c r="DO21" i="7"/>
  <c r="DP21" i="7"/>
  <c r="DQ21" i="7"/>
  <c r="DR21" i="7"/>
  <c r="DS21" i="7"/>
  <c r="DT21" i="7"/>
  <c r="DU21" i="7"/>
  <c r="DV21" i="7"/>
  <c r="DW21" i="7"/>
  <c r="DX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A22" i="7"/>
  <c r="DB22" i="7"/>
  <c r="DC22" i="7"/>
  <c r="DD22" i="7"/>
  <c r="DE22" i="7"/>
  <c r="DF22" i="7"/>
  <c r="DG22" i="7"/>
  <c r="DH22" i="7"/>
  <c r="DI22" i="7"/>
  <c r="DJ22" i="7"/>
  <c r="DK22" i="7"/>
  <c r="DL22" i="7"/>
  <c r="DM22" i="7"/>
  <c r="DN22" i="7"/>
  <c r="DO22" i="7"/>
  <c r="DP22" i="7"/>
  <c r="DQ22" i="7"/>
  <c r="DR22" i="7"/>
  <c r="DS22" i="7"/>
  <c r="DT22" i="7"/>
  <c r="DU22" i="7"/>
  <c r="DV22" i="7"/>
  <c r="DW22" i="7"/>
  <c r="DX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H23" i="7"/>
  <c r="CI23" i="7"/>
  <c r="CJ23" i="7"/>
  <c r="CK23" i="7"/>
  <c r="CL23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A23" i="7"/>
  <c r="DB23" i="7"/>
  <c r="DC23" i="7"/>
  <c r="DD23" i="7"/>
  <c r="DE23" i="7"/>
  <c r="DF23" i="7"/>
  <c r="DG23" i="7"/>
  <c r="DH23" i="7"/>
  <c r="DI23" i="7"/>
  <c r="DJ23" i="7"/>
  <c r="DK23" i="7"/>
  <c r="DL23" i="7"/>
  <c r="DM23" i="7"/>
  <c r="DN23" i="7"/>
  <c r="DO23" i="7"/>
  <c r="DP23" i="7"/>
  <c r="DQ23" i="7"/>
  <c r="DR23" i="7"/>
  <c r="DS23" i="7"/>
  <c r="DT23" i="7"/>
  <c r="DU23" i="7"/>
  <c r="DV23" i="7"/>
  <c r="DW23" i="7"/>
  <c r="DX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H24" i="7"/>
  <c r="CI24" i="7"/>
  <c r="CJ24" i="7"/>
  <c r="CK24" i="7"/>
  <c r="CL24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A24" i="7"/>
  <c r="DB24" i="7"/>
  <c r="DC24" i="7"/>
  <c r="DD24" i="7"/>
  <c r="DE24" i="7"/>
  <c r="DF24" i="7"/>
  <c r="DG24" i="7"/>
  <c r="DH24" i="7"/>
  <c r="DI24" i="7"/>
  <c r="DJ24" i="7"/>
  <c r="DK24" i="7"/>
  <c r="DL24" i="7"/>
  <c r="DM24" i="7"/>
  <c r="DN24" i="7"/>
  <c r="DO24" i="7"/>
  <c r="DP24" i="7"/>
  <c r="DQ24" i="7"/>
  <c r="DR24" i="7"/>
  <c r="DS24" i="7"/>
  <c r="DT24" i="7"/>
  <c r="DU24" i="7"/>
  <c r="DV24" i="7"/>
  <c r="DW24" i="7"/>
  <c r="DX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A25" i="7"/>
  <c r="DB25" i="7"/>
  <c r="DC25" i="7"/>
  <c r="DD25" i="7"/>
  <c r="DE25" i="7"/>
  <c r="DF25" i="7"/>
  <c r="DG25" i="7"/>
  <c r="DH25" i="7"/>
  <c r="DI25" i="7"/>
  <c r="DJ25" i="7"/>
  <c r="DK25" i="7"/>
  <c r="DL25" i="7"/>
  <c r="DM25" i="7"/>
  <c r="DN25" i="7"/>
  <c r="DO25" i="7"/>
  <c r="DP25" i="7"/>
  <c r="DQ25" i="7"/>
  <c r="DR25" i="7"/>
  <c r="DS25" i="7"/>
  <c r="DT25" i="7"/>
  <c r="DU25" i="7"/>
  <c r="DV25" i="7"/>
  <c r="DW25" i="7"/>
  <c r="DX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A26" i="7"/>
  <c r="DB26" i="7"/>
  <c r="DC26" i="7"/>
  <c r="DD26" i="7"/>
  <c r="DE26" i="7"/>
  <c r="DF26" i="7"/>
  <c r="DG26" i="7"/>
  <c r="DH26" i="7"/>
  <c r="DI26" i="7"/>
  <c r="DJ26" i="7"/>
  <c r="DK26" i="7"/>
  <c r="DL26" i="7"/>
  <c r="DM26" i="7"/>
  <c r="DN26" i="7"/>
  <c r="DO26" i="7"/>
  <c r="DP26" i="7"/>
  <c r="DQ26" i="7"/>
  <c r="DR26" i="7"/>
  <c r="DS26" i="7"/>
  <c r="DT26" i="7"/>
  <c r="DU26" i="7"/>
  <c r="DV26" i="7"/>
  <c r="DW26" i="7"/>
  <c r="DX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A27" i="7"/>
  <c r="DB27" i="7"/>
  <c r="DC27" i="7"/>
  <c r="DD27" i="7"/>
  <c r="DE27" i="7"/>
  <c r="DF27" i="7"/>
  <c r="DG27" i="7"/>
  <c r="DH27" i="7"/>
  <c r="DI27" i="7"/>
  <c r="DJ27" i="7"/>
  <c r="DK27" i="7"/>
  <c r="DL27" i="7"/>
  <c r="DM27" i="7"/>
  <c r="DN27" i="7"/>
  <c r="DO27" i="7"/>
  <c r="DP27" i="7"/>
  <c r="DQ27" i="7"/>
  <c r="DR27" i="7"/>
  <c r="DS27" i="7"/>
  <c r="DT27" i="7"/>
  <c r="DU27" i="7"/>
  <c r="DV27" i="7"/>
  <c r="DW27" i="7"/>
  <c r="DX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A28" i="7"/>
  <c r="DB28" i="7"/>
  <c r="DC28" i="7"/>
  <c r="DD28" i="7"/>
  <c r="DE28" i="7"/>
  <c r="DF28" i="7"/>
  <c r="DG28" i="7"/>
  <c r="DH28" i="7"/>
  <c r="DI28" i="7"/>
  <c r="DJ28" i="7"/>
  <c r="DK28" i="7"/>
  <c r="DL28" i="7"/>
  <c r="DM28" i="7"/>
  <c r="DN28" i="7"/>
  <c r="DO28" i="7"/>
  <c r="DP28" i="7"/>
  <c r="DQ28" i="7"/>
  <c r="DR28" i="7"/>
  <c r="DS28" i="7"/>
  <c r="DT28" i="7"/>
  <c r="DU28" i="7"/>
  <c r="DV28" i="7"/>
  <c r="DW28" i="7"/>
  <c r="DX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A29" i="7"/>
  <c r="DB29" i="7"/>
  <c r="DC29" i="7"/>
  <c r="DD29" i="7"/>
  <c r="DE29" i="7"/>
  <c r="DF29" i="7"/>
  <c r="DG29" i="7"/>
  <c r="DH29" i="7"/>
  <c r="DI29" i="7"/>
  <c r="DJ29" i="7"/>
  <c r="DK29" i="7"/>
  <c r="DL29" i="7"/>
  <c r="DM29" i="7"/>
  <c r="DN29" i="7"/>
  <c r="DO29" i="7"/>
  <c r="DP29" i="7"/>
  <c r="DQ29" i="7"/>
  <c r="DR29" i="7"/>
  <c r="DS29" i="7"/>
  <c r="DT29" i="7"/>
  <c r="DU29" i="7"/>
  <c r="DV29" i="7"/>
  <c r="DW29" i="7"/>
  <c r="DX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H30" i="7"/>
  <c r="CI30" i="7"/>
  <c r="CJ30" i="7"/>
  <c r="CK30" i="7"/>
  <c r="CL30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A30" i="7"/>
  <c r="DB30" i="7"/>
  <c r="DC30" i="7"/>
  <c r="DD30" i="7"/>
  <c r="DE30" i="7"/>
  <c r="DF30" i="7"/>
  <c r="DG30" i="7"/>
  <c r="DH30" i="7"/>
  <c r="DI30" i="7"/>
  <c r="DJ30" i="7"/>
  <c r="DK30" i="7"/>
  <c r="DL30" i="7"/>
  <c r="DM30" i="7"/>
  <c r="DN30" i="7"/>
  <c r="DO30" i="7"/>
  <c r="DP30" i="7"/>
  <c r="DQ30" i="7"/>
  <c r="DR30" i="7"/>
  <c r="DS30" i="7"/>
  <c r="DT30" i="7"/>
  <c r="DU30" i="7"/>
  <c r="DV30" i="7"/>
  <c r="DW30" i="7"/>
  <c r="DX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DC31" i="7"/>
  <c r="DD31" i="7"/>
  <c r="DE31" i="7"/>
  <c r="DF31" i="7"/>
  <c r="DG31" i="7"/>
  <c r="DH31" i="7"/>
  <c r="DI31" i="7"/>
  <c r="DJ31" i="7"/>
  <c r="DK31" i="7"/>
  <c r="DL31" i="7"/>
  <c r="DM31" i="7"/>
  <c r="DN31" i="7"/>
  <c r="DO31" i="7"/>
  <c r="DP31" i="7"/>
  <c r="DQ31" i="7"/>
  <c r="DR31" i="7"/>
  <c r="DS31" i="7"/>
  <c r="DT31" i="7"/>
  <c r="DU31" i="7"/>
  <c r="DV31" i="7"/>
  <c r="DW31" i="7"/>
  <c r="DX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DC32" i="7"/>
  <c r="DD32" i="7"/>
  <c r="DE32" i="7"/>
  <c r="DF32" i="7"/>
  <c r="DG32" i="7"/>
  <c r="DH32" i="7"/>
  <c r="DI32" i="7"/>
  <c r="DJ32" i="7"/>
  <c r="DK32" i="7"/>
  <c r="DL32" i="7"/>
  <c r="DM32" i="7"/>
  <c r="DN32" i="7"/>
  <c r="DO32" i="7"/>
  <c r="DP32" i="7"/>
  <c r="DQ32" i="7"/>
  <c r="DR32" i="7"/>
  <c r="DS32" i="7"/>
  <c r="DT32" i="7"/>
  <c r="DU32" i="7"/>
  <c r="DV32" i="7"/>
  <c r="DW32" i="7"/>
  <c r="DX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DC33" i="7"/>
  <c r="DD33" i="7"/>
  <c r="DE33" i="7"/>
  <c r="DF33" i="7"/>
  <c r="DG33" i="7"/>
  <c r="DH33" i="7"/>
  <c r="DI33" i="7"/>
  <c r="DJ33" i="7"/>
  <c r="DK33" i="7"/>
  <c r="DL33" i="7"/>
  <c r="DM33" i="7"/>
  <c r="DN33" i="7"/>
  <c r="DO33" i="7"/>
  <c r="DP33" i="7"/>
  <c r="DQ33" i="7"/>
  <c r="DR33" i="7"/>
  <c r="DS33" i="7"/>
  <c r="DT33" i="7"/>
  <c r="DU33" i="7"/>
  <c r="DV33" i="7"/>
  <c r="DW33" i="7"/>
  <c r="DX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DC34" i="7"/>
  <c r="DD34" i="7"/>
  <c r="DE34" i="7"/>
  <c r="DF34" i="7"/>
  <c r="DG34" i="7"/>
  <c r="DH34" i="7"/>
  <c r="DI34" i="7"/>
  <c r="DJ34" i="7"/>
  <c r="DK34" i="7"/>
  <c r="DL34" i="7"/>
  <c r="DM34" i="7"/>
  <c r="DN34" i="7"/>
  <c r="DO34" i="7"/>
  <c r="DP34" i="7"/>
  <c r="DQ34" i="7"/>
  <c r="DR34" i="7"/>
  <c r="DS34" i="7"/>
  <c r="DT34" i="7"/>
  <c r="DU34" i="7"/>
  <c r="DV34" i="7"/>
  <c r="DW34" i="7"/>
  <c r="DX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DC35" i="7"/>
  <c r="DD35" i="7"/>
  <c r="DE35" i="7"/>
  <c r="DF35" i="7"/>
  <c r="DG35" i="7"/>
  <c r="DH35" i="7"/>
  <c r="DI35" i="7"/>
  <c r="DJ35" i="7"/>
  <c r="DK35" i="7"/>
  <c r="DL35" i="7"/>
  <c r="DM35" i="7"/>
  <c r="DN35" i="7"/>
  <c r="DO35" i="7"/>
  <c r="DP35" i="7"/>
  <c r="DQ35" i="7"/>
  <c r="DR35" i="7"/>
  <c r="DS35" i="7"/>
  <c r="DT35" i="7"/>
  <c r="DU35" i="7"/>
  <c r="DV35" i="7"/>
  <c r="DW35" i="7"/>
  <c r="DX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BZ36" i="7"/>
  <c r="CA36" i="7"/>
  <c r="CB36" i="7"/>
  <c r="CC36" i="7"/>
  <c r="CD36" i="7"/>
  <c r="CE36" i="7"/>
  <c r="CF36" i="7"/>
  <c r="CG36" i="7"/>
  <c r="CH36" i="7"/>
  <c r="CI36" i="7"/>
  <c r="CJ36" i="7"/>
  <c r="CK36" i="7"/>
  <c r="CL36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A36" i="7"/>
  <c r="DB36" i="7"/>
  <c r="DC36" i="7"/>
  <c r="DD36" i="7"/>
  <c r="DE36" i="7"/>
  <c r="DF36" i="7"/>
  <c r="DG36" i="7"/>
  <c r="DH36" i="7"/>
  <c r="DI36" i="7"/>
  <c r="DJ36" i="7"/>
  <c r="DK36" i="7"/>
  <c r="DL36" i="7"/>
  <c r="DM36" i="7"/>
  <c r="DN36" i="7"/>
  <c r="DO36" i="7"/>
  <c r="DP36" i="7"/>
  <c r="DQ36" i="7"/>
  <c r="DR36" i="7"/>
  <c r="DS36" i="7"/>
  <c r="DT36" i="7"/>
  <c r="DU36" i="7"/>
  <c r="DV36" i="7"/>
  <c r="DW36" i="7"/>
  <c r="DX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BZ37" i="7"/>
  <c r="CA37" i="7"/>
  <c r="CB37" i="7"/>
  <c r="CC37" i="7"/>
  <c r="CD37" i="7"/>
  <c r="CE37" i="7"/>
  <c r="CF37" i="7"/>
  <c r="CG37" i="7"/>
  <c r="CH37" i="7"/>
  <c r="CI37" i="7"/>
  <c r="CJ37" i="7"/>
  <c r="CK37" i="7"/>
  <c r="CL37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A37" i="7"/>
  <c r="DB37" i="7"/>
  <c r="DC37" i="7"/>
  <c r="DD37" i="7"/>
  <c r="DE37" i="7"/>
  <c r="DF37" i="7"/>
  <c r="DG37" i="7"/>
  <c r="DH37" i="7"/>
  <c r="DI37" i="7"/>
  <c r="DJ37" i="7"/>
  <c r="DK37" i="7"/>
  <c r="DL37" i="7"/>
  <c r="DM37" i="7"/>
  <c r="DN37" i="7"/>
  <c r="DO37" i="7"/>
  <c r="DP37" i="7"/>
  <c r="DQ37" i="7"/>
  <c r="DR37" i="7"/>
  <c r="DS37" i="7"/>
  <c r="DT37" i="7"/>
  <c r="DU37" i="7"/>
  <c r="DV37" i="7"/>
  <c r="DW37" i="7"/>
  <c r="DX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BZ38" i="7"/>
  <c r="CA38" i="7"/>
  <c r="CB38" i="7"/>
  <c r="CC38" i="7"/>
  <c r="CD38" i="7"/>
  <c r="CE38" i="7"/>
  <c r="CF38" i="7"/>
  <c r="CG38" i="7"/>
  <c r="CH38" i="7"/>
  <c r="CI38" i="7"/>
  <c r="CJ38" i="7"/>
  <c r="CK38" i="7"/>
  <c r="CL38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A38" i="7"/>
  <c r="DB38" i="7"/>
  <c r="DC38" i="7"/>
  <c r="DD38" i="7"/>
  <c r="DE38" i="7"/>
  <c r="DF38" i="7"/>
  <c r="DG38" i="7"/>
  <c r="DH38" i="7"/>
  <c r="DI38" i="7"/>
  <c r="DJ38" i="7"/>
  <c r="DK38" i="7"/>
  <c r="DL38" i="7"/>
  <c r="DM38" i="7"/>
  <c r="DN38" i="7"/>
  <c r="DO38" i="7"/>
  <c r="DP38" i="7"/>
  <c r="DQ38" i="7"/>
  <c r="DR38" i="7"/>
  <c r="DS38" i="7"/>
  <c r="DT38" i="7"/>
  <c r="DU38" i="7"/>
  <c r="DV38" i="7"/>
  <c r="DW38" i="7"/>
  <c r="DX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BZ39" i="7"/>
  <c r="CA39" i="7"/>
  <c r="CB39" i="7"/>
  <c r="CC39" i="7"/>
  <c r="CD39" i="7"/>
  <c r="CE39" i="7"/>
  <c r="CF39" i="7"/>
  <c r="CG39" i="7"/>
  <c r="CH39" i="7"/>
  <c r="CI39" i="7"/>
  <c r="CJ39" i="7"/>
  <c r="CK39" i="7"/>
  <c r="CL39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A39" i="7"/>
  <c r="DB39" i="7"/>
  <c r="DC39" i="7"/>
  <c r="DD39" i="7"/>
  <c r="DE39" i="7"/>
  <c r="DF39" i="7"/>
  <c r="DG39" i="7"/>
  <c r="DH39" i="7"/>
  <c r="DI39" i="7"/>
  <c r="DJ39" i="7"/>
  <c r="DK39" i="7"/>
  <c r="DL39" i="7"/>
  <c r="DM39" i="7"/>
  <c r="DN39" i="7"/>
  <c r="DO39" i="7"/>
  <c r="DP39" i="7"/>
  <c r="DQ39" i="7"/>
  <c r="DR39" i="7"/>
  <c r="DS39" i="7"/>
  <c r="DT39" i="7"/>
  <c r="DU39" i="7"/>
  <c r="DV39" i="7"/>
  <c r="DW39" i="7"/>
  <c r="DX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DC40" i="7"/>
  <c r="DD40" i="7"/>
  <c r="DE40" i="7"/>
  <c r="DF40" i="7"/>
  <c r="DG40" i="7"/>
  <c r="DH40" i="7"/>
  <c r="DI40" i="7"/>
  <c r="DJ40" i="7"/>
  <c r="DK40" i="7"/>
  <c r="DL40" i="7"/>
  <c r="DM40" i="7"/>
  <c r="DN40" i="7"/>
  <c r="DO40" i="7"/>
  <c r="DP40" i="7"/>
  <c r="DQ40" i="7"/>
  <c r="DR40" i="7"/>
  <c r="DS40" i="7"/>
  <c r="DT40" i="7"/>
  <c r="DU40" i="7"/>
  <c r="DV40" i="7"/>
  <c r="DW40" i="7"/>
  <c r="DX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BZ41" i="7"/>
  <c r="CA41" i="7"/>
  <c r="CB41" i="7"/>
  <c r="CC41" i="7"/>
  <c r="CD41" i="7"/>
  <c r="CE41" i="7"/>
  <c r="CF41" i="7"/>
  <c r="CG41" i="7"/>
  <c r="CH41" i="7"/>
  <c r="CI41" i="7"/>
  <c r="CJ41" i="7"/>
  <c r="CK41" i="7"/>
  <c r="CL41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A41" i="7"/>
  <c r="DB41" i="7"/>
  <c r="DC41" i="7"/>
  <c r="DD41" i="7"/>
  <c r="DE41" i="7"/>
  <c r="DF41" i="7"/>
  <c r="DG41" i="7"/>
  <c r="DH41" i="7"/>
  <c r="DI41" i="7"/>
  <c r="DJ41" i="7"/>
  <c r="DK41" i="7"/>
  <c r="DL41" i="7"/>
  <c r="DM41" i="7"/>
  <c r="DN41" i="7"/>
  <c r="DO41" i="7"/>
  <c r="DP41" i="7"/>
  <c r="DQ41" i="7"/>
  <c r="DR41" i="7"/>
  <c r="DS41" i="7"/>
  <c r="DT41" i="7"/>
  <c r="DU41" i="7"/>
  <c r="DV41" i="7"/>
  <c r="DW41" i="7"/>
  <c r="DX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A42" i="7"/>
  <c r="DB42" i="7"/>
  <c r="DC42" i="7"/>
  <c r="DD42" i="7"/>
  <c r="DE42" i="7"/>
  <c r="DF42" i="7"/>
  <c r="DG42" i="7"/>
  <c r="DH42" i="7"/>
  <c r="DI42" i="7"/>
  <c r="DJ42" i="7"/>
  <c r="DK42" i="7"/>
  <c r="DL42" i="7"/>
  <c r="DM42" i="7"/>
  <c r="DN42" i="7"/>
  <c r="DO42" i="7"/>
  <c r="DP42" i="7"/>
  <c r="DQ42" i="7"/>
  <c r="DR42" i="7"/>
  <c r="DS42" i="7"/>
  <c r="DT42" i="7"/>
  <c r="DU42" i="7"/>
  <c r="DV42" i="7"/>
  <c r="DW42" i="7"/>
  <c r="DX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BZ43" i="7"/>
  <c r="CA43" i="7"/>
  <c r="CB43" i="7"/>
  <c r="CC43" i="7"/>
  <c r="CD43" i="7"/>
  <c r="CE43" i="7"/>
  <c r="CF43" i="7"/>
  <c r="CG43" i="7"/>
  <c r="CH43" i="7"/>
  <c r="CI43" i="7"/>
  <c r="CJ43" i="7"/>
  <c r="CK43" i="7"/>
  <c r="CL43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A43" i="7"/>
  <c r="DB43" i="7"/>
  <c r="DC43" i="7"/>
  <c r="DD43" i="7"/>
  <c r="DE43" i="7"/>
  <c r="DF43" i="7"/>
  <c r="DG43" i="7"/>
  <c r="DH43" i="7"/>
  <c r="DI43" i="7"/>
  <c r="DJ43" i="7"/>
  <c r="DK43" i="7"/>
  <c r="DL43" i="7"/>
  <c r="DM43" i="7"/>
  <c r="DN43" i="7"/>
  <c r="DO43" i="7"/>
  <c r="DP43" i="7"/>
  <c r="DQ43" i="7"/>
  <c r="DR43" i="7"/>
  <c r="DS43" i="7"/>
  <c r="DT43" i="7"/>
  <c r="DU43" i="7"/>
  <c r="DV43" i="7"/>
  <c r="DW43" i="7"/>
  <c r="DX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BZ44" i="7"/>
  <c r="CA44" i="7"/>
  <c r="CB44" i="7"/>
  <c r="CC44" i="7"/>
  <c r="CD44" i="7"/>
  <c r="CE44" i="7"/>
  <c r="CF44" i="7"/>
  <c r="CG44" i="7"/>
  <c r="CH44" i="7"/>
  <c r="CI44" i="7"/>
  <c r="CJ44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DC44" i="7"/>
  <c r="DD44" i="7"/>
  <c r="DE44" i="7"/>
  <c r="DF44" i="7"/>
  <c r="DG44" i="7"/>
  <c r="DH44" i="7"/>
  <c r="DI44" i="7"/>
  <c r="DJ44" i="7"/>
  <c r="DK44" i="7"/>
  <c r="DL44" i="7"/>
  <c r="DM44" i="7"/>
  <c r="DN44" i="7"/>
  <c r="DO44" i="7"/>
  <c r="DP44" i="7"/>
  <c r="DQ44" i="7"/>
  <c r="DR44" i="7"/>
  <c r="DS44" i="7"/>
  <c r="DT44" i="7"/>
  <c r="DU44" i="7"/>
  <c r="DV44" i="7"/>
  <c r="DW44" i="7"/>
  <c r="DX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Y45" i="7"/>
  <c r="BZ45" i="7"/>
  <c r="CA45" i="7"/>
  <c r="CB45" i="7"/>
  <c r="CC45" i="7"/>
  <c r="CD45" i="7"/>
  <c r="CE45" i="7"/>
  <c r="CF45" i="7"/>
  <c r="CG45" i="7"/>
  <c r="CH45" i="7"/>
  <c r="CI45" i="7"/>
  <c r="CJ45" i="7"/>
  <c r="CK45" i="7"/>
  <c r="CL45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A45" i="7"/>
  <c r="DB45" i="7"/>
  <c r="DC45" i="7"/>
  <c r="DD45" i="7"/>
  <c r="DE45" i="7"/>
  <c r="DF45" i="7"/>
  <c r="DG45" i="7"/>
  <c r="DH45" i="7"/>
  <c r="DI45" i="7"/>
  <c r="DJ45" i="7"/>
  <c r="DK45" i="7"/>
  <c r="DL45" i="7"/>
  <c r="DM45" i="7"/>
  <c r="DN45" i="7"/>
  <c r="DO45" i="7"/>
  <c r="DP45" i="7"/>
  <c r="DQ45" i="7"/>
  <c r="DR45" i="7"/>
  <c r="DS45" i="7"/>
  <c r="DT45" i="7"/>
  <c r="DU45" i="7"/>
  <c r="DV45" i="7"/>
  <c r="DW45" i="7"/>
  <c r="DX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BX46" i="7"/>
  <c r="BY46" i="7"/>
  <c r="BZ46" i="7"/>
  <c r="CA46" i="7"/>
  <c r="CB46" i="7"/>
  <c r="CC46" i="7"/>
  <c r="CD46" i="7"/>
  <c r="CE46" i="7"/>
  <c r="CF46" i="7"/>
  <c r="CG46" i="7"/>
  <c r="CH46" i="7"/>
  <c r="CI46" i="7"/>
  <c r="CJ46" i="7"/>
  <c r="CK46" i="7"/>
  <c r="CL46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A46" i="7"/>
  <c r="DB46" i="7"/>
  <c r="DC46" i="7"/>
  <c r="DD46" i="7"/>
  <c r="DE46" i="7"/>
  <c r="DF46" i="7"/>
  <c r="DG46" i="7"/>
  <c r="DH46" i="7"/>
  <c r="DI46" i="7"/>
  <c r="DJ46" i="7"/>
  <c r="DK46" i="7"/>
  <c r="DL46" i="7"/>
  <c r="DM46" i="7"/>
  <c r="DN46" i="7"/>
  <c r="DO46" i="7"/>
  <c r="DP46" i="7"/>
  <c r="DQ46" i="7"/>
  <c r="DR46" i="7"/>
  <c r="DS46" i="7"/>
  <c r="DT46" i="7"/>
  <c r="DU46" i="7"/>
  <c r="DV46" i="7"/>
  <c r="DW46" i="7"/>
  <c r="DX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BZ47" i="7"/>
  <c r="CA47" i="7"/>
  <c r="CB47" i="7"/>
  <c r="CC47" i="7"/>
  <c r="CD47" i="7"/>
  <c r="CE47" i="7"/>
  <c r="CF47" i="7"/>
  <c r="CG47" i="7"/>
  <c r="CH47" i="7"/>
  <c r="CI47" i="7"/>
  <c r="CJ47" i="7"/>
  <c r="CK47" i="7"/>
  <c r="CL47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DC47" i="7"/>
  <c r="DD47" i="7"/>
  <c r="DE47" i="7"/>
  <c r="DF47" i="7"/>
  <c r="DG47" i="7"/>
  <c r="DH47" i="7"/>
  <c r="DI47" i="7"/>
  <c r="DJ47" i="7"/>
  <c r="DK47" i="7"/>
  <c r="DL47" i="7"/>
  <c r="DM47" i="7"/>
  <c r="DN47" i="7"/>
  <c r="DO47" i="7"/>
  <c r="DP47" i="7"/>
  <c r="DQ47" i="7"/>
  <c r="DR47" i="7"/>
  <c r="DS47" i="7"/>
  <c r="DT47" i="7"/>
  <c r="DU47" i="7"/>
  <c r="DV47" i="7"/>
  <c r="DW47" i="7"/>
  <c r="DX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BX48" i="7"/>
  <c r="BY48" i="7"/>
  <c r="BZ48" i="7"/>
  <c r="CA48" i="7"/>
  <c r="CB48" i="7"/>
  <c r="CC48" i="7"/>
  <c r="CD48" i="7"/>
  <c r="CE48" i="7"/>
  <c r="CF48" i="7"/>
  <c r="CG48" i="7"/>
  <c r="CH48" i="7"/>
  <c r="CI48" i="7"/>
  <c r="CJ48" i="7"/>
  <c r="CK48" i="7"/>
  <c r="CL48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A48" i="7"/>
  <c r="DB48" i="7"/>
  <c r="DC48" i="7"/>
  <c r="DD48" i="7"/>
  <c r="DE48" i="7"/>
  <c r="DF48" i="7"/>
  <c r="DG48" i="7"/>
  <c r="DH48" i="7"/>
  <c r="DI48" i="7"/>
  <c r="DJ48" i="7"/>
  <c r="DK48" i="7"/>
  <c r="DL48" i="7"/>
  <c r="DM48" i="7"/>
  <c r="DN48" i="7"/>
  <c r="DO48" i="7"/>
  <c r="DP48" i="7"/>
  <c r="DQ48" i="7"/>
  <c r="DR48" i="7"/>
  <c r="DS48" i="7"/>
  <c r="DT48" i="7"/>
  <c r="DU48" i="7"/>
  <c r="DV48" i="7"/>
  <c r="DW48" i="7"/>
  <c r="DX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BX49" i="7"/>
  <c r="BY49" i="7"/>
  <c r="BZ49" i="7"/>
  <c r="CA49" i="7"/>
  <c r="CB49" i="7"/>
  <c r="CC49" i="7"/>
  <c r="CD49" i="7"/>
  <c r="CE49" i="7"/>
  <c r="CF49" i="7"/>
  <c r="CG49" i="7"/>
  <c r="CH49" i="7"/>
  <c r="CI49" i="7"/>
  <c r="CJ49" i="7"/>
  <c r="CK49" i="7"/>
  <c r="CL49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A49" i="7"/>
  <c r="DB49" i="7"/>
  <c r="DC49" i="7"/>
  <c r="DD49" i="7"/>
  <c r="DE49" i="7"/>
  <c r="DF49" i="7"/>
  <c r="DG49" i="7"/>
  <c r="DH49" i="7"/>
  <c r="DI49" i="7"/>
  <c r="DJ49" i="7"/>
  <c r="DK49" i="7"/>
  <c r="DL49" i="7"/>
  <c r="DM49" i="7"/>
  <c r="DN49" i="7"/>
  <c r="DO49" i="7"/>
  <c r="DP49" i="7"/>
  <c r="DQ49" i="7"/>
  <c r="DR49" i="7"/>
  <c r="DS49" i="7"/>
  <c r="DT49" i="7"/>
  <c r="DU49" i="7"/>
  <c r="DV49" i="7"/>
  <c r="DW49" i="7"/>
  <c r="DX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BX50" i="7"/>
  <c r="BY50" i="7"/>
  <c r="BZ50" i="7"/>
  <c r="CA50" i="7"/>
  <c r="CB50" i="7"/>
  <c r="CC50" i="7"/>
  <c r="CD50" i="7"/>
  <c r="CE50" i="7"/>
  <c r="CF50" i="7"/>
  <c r="CG50" i="7"/>
  <c r="CH50" i="7"/>
  <c r="CI50" i="7"/>
  <c r="CJ50" i="7"/>
  <c r="CK50" i="7"/>
  <c r="CL50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A50" i="7"/>
  <c r="DB50" i="7"/>
  <c r="DC50" i="7"/>
  <c r="DD50" i="7"/>
  <c r="DE50" i="7"/>
  <c r="DF50" i="7"/>
  <c r="DG50" i="7"/>
  <c r="DH50" i="7"/>
  <c r="DI50" i="7"/>
  <c r="DJ50" i="7"/>
  <c r="DK50" i="7"/>
  <c r="DL50" i="7"/>
  <c r="DM50" i="7"/>
  <c r="DN50" i="7"/>
  <c r="DO50" i="7"/>
  <c r="DP50" i="7"/>
  <c r="DQ50" i="7"/>
  <c r="DR50" i="7"/>
  <c r="DS50" i="7"/>
  <c r="DT50" i="7"/>
  <c r="DU50" i="7"/>
  <c r="DV50" i="7"/>
  <c r="DW50" i="7"/>
  <c r="DX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BX51" i="7"/>
  <c r="BY51" i="7"/>
  <c r="BZ51" i="7"/>
  <c r="CA51" i="7"/>
  <c r="CB51" i="7"/>
  <c r="CC51" i="7"/>
  <c r="CD51" i="7"/>
  <c r="CE51" i="7"/>
  <c r="CF51" i="7"/>
  <c r="CG51" i="7"/>
  <c r="CH51" i="7"/>
  <c r="CI51" i="7"/>
  <c r="CJ51" i="7"/>
  <c r="CK51" i="7"/>
  <c r="CL51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A51" i="7"/>
  <c r="DB51" i="7"/>
  <c r="DC51" i="7"/>
  <c r="DD51" i="7"/>
  <c r="DE51" i="7"/>
  <c r="DF51" i="7"/>
  <c r="DG51" i="7"/>
  <c r="DH51" i="7"/>
  <c r="DI51" i="7"/>
  <c r="DJ51" i="7"/>
  <c r="DK51" i="7"/>
  <c r="DL51" i="7"/>
  <c r="DM51" i="7"/>
  <c r="DN51" i="7"/>
  <c r="DO51" i="7"/>
  <c r="DP51" i="7"/>
  <c r="DQ51" i="7"/>
  <c r="DR51" i="7"/>
  <c r="DS51" i="7"/>
  <c r="DT51" i="7"/>
  <c r="DU51" i="7"/>
  <c r="DV51" i="7"/>
  <c r="DW51" i="7"/>
  <c r="DX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BX52" i="7"/>
  <c r="BY52" i="7"/>
  <c r="BZ52" i="7"/>
  <c r="CA52" i="7"/>
  <c r="CB52" i="7"/>
  <c r="CC52" i="7"/>
  <c r="CD52" i="7"/>
  <c r="CE52" i="7"/>
  <c r="CF52" i="7"/>
  <c r="CG52" i="7"/>
  <c r="CH52" i="7"/>
  <c r="CI52" i="7"/>
  <c r="CJ52" i="7"/>
  <c r="CK52" i="7"/>
  <c r="CL52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A52" i="7"/>
  <c r="DB52" i="7"/>
  <c r="DC52" i="7"/>
  <c r="DD52" i="7"/>
  <c r="DE52" i="7"/>
  <c r="DF52" i="7"/>
  <c r="DG52" i="7"/>
  <c r="DH52" i="7"/>
  <c r="DI52" i="7"/>
  <c r="DJ52" i="7"/>
  <c r="DK52" i="7"/>
  <c r="DL52" i="7"/>
  <c r="DM52" i="7"/>
  <c r="DN52" i="7"/>
  <c r="DO52" i="7"/>
  <c r="DP52" i="7"/>
  <c r="DQ52" i="7"/>
  <c r="DR52" i="7"/>
  <c r="DS52" i="7"/>
  <c r="DT52" i="7"/>
  <c r="DU52" i="7"/>
  <c r="DV52" i="7"/>
  <c r="DW52" i="7"/>
  <c r="DX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A53" i="7"/>
  <c r="DB53" i="7"/>
  <c r="DC53" i="7"/>
  <c r="DD53" i="7"/>
  <c r="DE53" i="7"/>
  <c r="DF53" i="7"/>
  <c r="DG53" i="7"/>
  <c r="DH53" i="7"/>
  <c r="DI53" i="7"/>
  <c r="DJ53" i="7"/>
  <c r="DK53" i="7"/>
  <c r="DL53" i="7"/>
  <c r="DM53" i="7"/>
  <c r="DN53" i="7"/>
  <c r="DO53" i="7"/>
  <c r="DP53" i="7"/>
  <c r="DQ53" i="7"/>
  <c r="DR53" i="7"/>
  <c r="DS53" i="7"/>
  <c r="DT53" i="7"/>
  <c r="DU53" i="7"/>
  <c r="DV53" i="7"/>
  <c r="DW53" i="7"/>
  <c r="DX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BZ54" i="7"/>
  <c r="CA54" i="7"/>
  <c r="CB54" i="7"/>
  <c r="CC54" i="7"/>
  <c r="CD54" i="7"/>
  <c r="CE54" i="7"/>
  <c r="CF54" i="7"/>
  <c r="CG54" i="7"/>
  <c r="CH54" i="7"/>
  <c r="CI54" i="7"/>
  <c r="CJ54" i="7"/>
  <c r="CK54" i="7"/>
  <c r="CL54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A54" i="7"/>
  <c r="DB54" i="7"/>
  <c r="DC54" i="7"/>
  <c r="DD54" i="7"/>
  <c r="DE54" i="7"/>
  <c r="DF54" i="7"/>
  <c r="DG54" i="7"/>
  <c r="DH54" i="7"/>
  <c r="DI54" i="7"/>
  <c r="DJ54" i="7"/>
  <c r="DK54" i="7"/>
  <c r="DL54" i="7"/>
  <c r="DM54" i="7"/>
  <c r="DN54" i="7"/>
  <c r="DO54" i="7"/>
  <c r="DP54" i="7"/>
  <c r="DQ54" i="7"/>
  <c r="DR54" i="7"/>
  <c r="DS54" i="7"/>
  <c r="DT54" i="7"/>
  <c r="DU54" i="7"/>
  <c r="DV54" i="7"/>
  <c r="DW54" i="7"/>
  <c r="DX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A55" i="7"/>
  <c r="DB55" i="7"/>
  <c r="DC55" i="7"/>
  <c r="DD55" i="7"/>
  <c r="DE55" i="7"/>
  <c r="DF55" i="7"/>
  <c r="DG55" i="7"/>
  <c r="DH55" i="7"/>
  <c r="DI55" i="7"/>
  <c r="DJ55" i="7"/>
  <c r="DK55" i="7"/>
  <c r="DL55" i="7"/>
  <c r="DM55" i="7"/>
  <c r="DN55" i="7"/>
  <c r="DO55" i="7"/>
  <c r="DP55" i="7"/>
  <c r="DQ55" i="7"/>
  <c r="DR55" i="7"/>
  <c r="DS55" i="7"/>
  <c r="DT55" i="7"/>
  <c r="DU55" i="7"/>
  <c r="DV55" i="7"/>
  <c r="DW55" i="7"/>
  <c r="DX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A56" i="7"/>
  <c r="DB56" i="7"/>
  <c r="DC56" i="7"/>
  <c r="DD56" i="7"/>
  <c r="DE56" i="7"/>
  <c r="DF56" i="7"/>
  <c r="DG56" i="7"/>
  <c r="DH56" i="7"/>
  <c r="DI56" i="7"/>
  <c r="DJ56" i="7"/>
  <c r="DK56" i="7"/>
  <c r="DL56" i="7"/>
  <c r="DM56" i="7"/>
  <c r="DN56" i="7"/>
  <c r="DO56" i="7"/>
  <c r="DP56" i="7"/>
  <c r="DQ56" i="7"/>
  <c r="DR56" i="7"/>
  <c r="DS56" i="7"/>
  <c r="DT56" i="7"/>
  <c r="DU56" i="7"/>
  <c r="DV56" i="7"/>
  <c r="DW56" i="7"/>
  <c r="DX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A57" i="7"/>
  <c r="DB57" i="7"/>
  <c r="DC57" i="7"/>
  <c r="DD57" i="7"/>
  <c r="DE57" i="7"/>
  <c r="DF57" i="7"/>
  <c r="DG57" i="7"/>
  <c r="DH57" i="7"/>
  <c r="DI57" i="7"/>
  <c r="DJ57" i="7"/>
  <c r="DK57" i="7"/>
  <c r="DL57" i="7"/>
  <c r="DM57" i="7"/>
  <c r="DN57" i="7"/>
  <c r="DO57" i="7"/>
  <c r="DP57" i="7"/>
  <c r="DQ57" i="7"/>
  <c r="DR57" i="7"/>
  <c r="DS57" i="7"/>
  <c r="DT57" i="7"/>
  <c r="DU57" i="7"/>
  <c r="DV57" i="7"/>
  <c r="DW57" i="7"/>
  <c r="DX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BX58" i="7"/>
  <c r="BY58" i="7"/>
  <c r="BZ58" i="7"/>
  <c r="CA58" i="7"/>
  <c r="CB58" i="7"/>
  <c r="CC58" i="7"/>
  <c r="CD58" i="7"/>
  <c r="CE58" i="7"/>
  <c r="CF58" i="7"/>
  <c r="CG58" i="7"/>
  <c r="CH58" i="7"/>
  <c r="CI58" i="7"/>
  <c r="CJ58" i="7"/>
  <c r="CK58" i="7"/>
  <c r="CL58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A58" i="7"/>
  <c r="DB58" i="7"/>
  <c r="DC58" i="7"/>
  <c r="DD58" i="7"/>
  <c r="DE58" i="7"/>
  <c r="DF58" i="7"/>
  <c r="DG58" i="7"/>
  <c r="DH58" i="7"/>
  <c r="DI58" i="7"/>
  <c r="DJ58" i="7"/>
  <c r="DK58" i="7"/>
  <c r="DL58" i="7"/>
  <c r="DM58" i="7"/>
  <c r="DN58" i="7"/>
  <c r="DO58" i="7"/>
  <c r="DP58" i="7"/>
  <c r="DQ58" i="7"/>
  <c r="DR58" i="7"/>
  <c r="DS58" i="7"/>
  <c r="DT58" i="7"/>
  <c r="DU58" i="7"/>
  <c r="DV58" i="7"/>
  <c r="DW58" i="7"/>
  <c r="DX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Y59" i="7"/>
  <c r="BZ59" i="7"/>
  <c r="CA59" i="7"/>
  <c r="CB59" i="7"/>
  <c r="CC59" i="7"/>
  <c r="CD59" i="7"/>
  <c r="CE59" i="7"/>
  <c r="CF59" i="7"/>
  <c r="CG59" i="7"/>
  <c r="CH59" i="7"/>
  <c r="CI59" i="7"/>
  <c r="CJ59" i="7"/>
  <c r="CK59" i="7"/>
  <c r="CL59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A59" i="7"/>
  <c r="DB59" i="7"/>
  <c r="DC59" i="7"/>
  <c r="DD59" i="7"/>
  <c r="DE59" i="7"/>
  <c r="DF59" i="7"/>
  <c r="DG59" i="7"/>
  <c r="DH59" i="7"/>
  <c r="DI59" i="7"/>
  <c r="DJ59" i="7"/>
  <c r="DK59" i="7"/>
  <c r="DL59" i="7"/>
  <c r="DM59" i="7"/>
  <c r="DN59" i="7"/>
  <c r="DO59" i="7"/>
  <c r="DP59" i="7"/>
  <c r="DQ59" i="7"/>
  <c r="DR59" i="7"/>
  <c r="DS59" i="7"/>
  <c r="DT59" i="7"/>
  <c r="DU59" i="7"/>
  <c r="DV59" i="7"/>
  <c r="DW59" i="7"/>
  <c r="DX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BY60" i="7"/>
  <c r="BZ60" i="7"/>
  <c r="CA60" i="7"/>
  <c r="CB60" i="7"/>
  <c r="CC60" i="7"/>
  <c r="CD60" i="7"/>
  <c r="CE60" i="7"/>
  <c r="CF60" i="7"/>
  <c r="CG60" i="7"/>
  <c r="CH60" i="7"/>
  <c r="CI60" i="7"/>
  <c r="CJ60" i="7"/>
  <c r="CK60" i="7"/>
  <c r="CL60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A60" i="7"/>
  <c r="DB60" i="7"/>
  <c r="DC60" i="7"/>
  <c r="DD60" i="7"/>
  <c r="DE60" i="7"/>
  <c r="DF60" i="7"/>
  <c r="DG60" i="7"/>
  <c r="DH60" i="7"/>
  <c r="DI60" i="7"/>
  <c r="DJ60" i="7"/>
  <c r="DK60" i="7"/>
  <c r="DL60" i="7"/>
  <c r="DM60" i="7"/>
  <c r="DN60" i="7"/>
  <c r="DO60" i="7"/>
  <c r="DP60" i="7"/>
  <c r="DQ60" i="7"/>
  <c r="DR60" i="7"/>
  <c r="DS60" i="7"/>
  <c r="DT60" i="7"/>
  <c r="DU60" i="7"/>
  <c r="DV60" i="7"/>
  <c r="DW60" i="7"/>
  <c r="DX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AB61" i="7"/>
  <c r="AC61" i="7"/>
  <c r="AD61" i="7"/>
  <c r="AE61" i="7"/>
  <c r="AF61" i="7"/>
  <c r="AG61" i="7"/>
  <c r="AH61" i="7"/>
  <c r="AI61" i="7"/>
  <c r="AJ61" i="7"/>
  <c r="AK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BW61" i="7"/>
  <c r="BX61" i="7"/>
  <c r="BY61" i="7"/>
  <c r="BZ61" i="7"/>
  <c r="CA61" i="7"/>
  <c r="CB61" i="7"/>
  <c r="CC61" i="7"/>
  <c r="CD61" i="7"/>
  <c r="CE61" i="7"/>
  <c r="CF61" i="7"/>
  <c r="CG61" i="7"/>
  <c r="CH61" i="7"/>
  <c r="CI61" i="7"/>
  <c r="CJ61" i="7"/>
  <c r="CK61" i="7"/>
  <c r="CL61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A61" i="7"/>
  <c r="DB61" i="7"/>
  <c r="DC61" i="7"/>
  <c r="DD61" i="7"/>
  <c r="DE61" i="7"/>
  <c r="DF61" i="7"/>
  <c r="DG61" i="7"/>
  <c r="DH61" i="7"/>
  <c r="DI61" i="7"/>
  <c r="DJ61" i="7"/>
  <c r="DK61" i="7"/>
  <c r="DL61" i="7"/>
  <c r="DM61" i="7"/>
  <c r="DN61" i="7"/>
  <c r="DO61" i="7"/>
  <c r="DP61" i="7"/>
  <c r="DQ61" i="7"/>
  <c r="DR61" i="7"/>
  <c r="DS61" i="7"/>
  <c r="DT61" i="7"/>
  <c r="DU61" i="7"/>
  <c r="DV61" i="7"/>
  <c r="DW61" i="7"/>
  <c r="DX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BW62" i="7"/>
  <c r="BX62" i="7"/>
  <c r="BY62" i="7"/>
  <c r="BZ62" i="7"/>
  <c r="CA62" i="7"/>
  <c r="CB62" i="7"/>
  <c r="CC62" i="7"/>
  <c r="CD62" i="7"/>
  <c r="CE62" i="7"/>
  <c r="CF62" i="7"/>
  <c r="CG62" i="7"/>
  <c r="CH62" i="7"/>
  <c r="CI62" i="7"/>
  <c r="CJ62" i="7"/>
  <c r="CK62" i="7"/>
  <c r="CL62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A62" i="7"/>
  <c r="DB62" i="7"/>
  <c r="DC62" i="7"/>
  <c r="DD62" i="7"/>
  <c r="DE62" i="7"/>
  <c r="DF62" i="7"/>
  <c r="DG62" i="7"/>
  <c r="DH62" i="7"/>
  <c r="DI62" i="7"/>
  <c r="DJ62" i="7"/>
  <c r="DK62" i="7"/>
  <c r="DL62" i="7"/>
  <c r="DM62" i="7"/>
  <c r="DN62" i="7"/>
  <c r="DO62" i="7"/>
  <c r="DP62" i="7"/>
  <c r="DQ62" i="7"/>
  <c r="DR62" i="7"/>
  <c r="DS62" i="7"/>
  <c r="DT62" i="7"/>
  <c r="DU62" i="7"/>
  <c r="DV62" i="7"/>
  <c r="DW62" i="7"/>
  <c r="DX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BX63" i="7"/>
  <c r="BY63" i="7"/>
  <c r="BZ63" i="7"/>
  <c r="CA63" i="7"/>
  <c r="CB63" i="7"/>
  <c r="CC63" i="7"/>
  <c r="CD63" i="7"/>
  <c r="CE63" i="7"/>
  <c r="CF63" i="7"/>
  <c r="CG63" i="7"/>
  <c r="CH63" i="7"/>
  <c r="CI63" i="7"/>
  <c r="CJ63" i="7"/>
  <c r="CK63" i="7"/>
  <c r="CL63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A63" i="7"/>
  <c r="DB63" i="7"/>
  <c r="DC63" i="7"/>
  <c r="DD63" i="7"/>
  <c r="DE63" i="7"/>
  <c r="DF63" i="7"/>
  <c r="DG63" i="7"/>
  <c r="DH63" i="7"/>
  <c r="DI63" i="7"/>
  <c r="DJ63" i="7"/>
  <c r="DK63" i="7"/>
  <c r="DL63" i="7"/>
  <c r="DM63" i="7"/>
  <c r="DN63" i="7"/>
  <c r="DO63" i="7"/>
  <c r="DP63" i="7"/>
  <c r="DQ63" i="7"/>
  <c r="DR63" i="7"/>
  <c r="DS63" i="7"/>
  <c r="DT63" i="7"/>
  <c r="DU63" i="7"/>
  <c r="DV63" i="7"/>
  <c r="DW63" i="7"/>
  <c r="DX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AB64" i="7"/>
  <c r="AC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BX64" i="7"/>
  <c r="BY64" i="7"/>
  <c r="BZ64" i="7"/>
  <c r="CA64" i="7"/>
  <c r="CB64" i="7"/>
  <c r="CC64" i="7"/>
  <c r="CD64" i="7"/>
  <c r="CE64" i="7"/>
  <c r="CF64" i="7"/>
  <c r="CG64" i="7"/>
  <c r="CH64" i="7"/>
  <c r="CI64" i="7"/>
  <c r="CJ64" i="7"/>
  <c r="CK64" i="7"/>
  <c r="CL64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A64" i="7"/>
  <c r="DB64" i="7"/>
  <c r="DC64" i="7"/>
  <c r="DD64" i="7"/>
  <c r="DE64" i="7"/>
  <c r="DF64" i="7"/>
  <c r="DG64" i="7"/>
  <c r="DH64" i="7"/>
  <c r="DI64" i="7"/>
  <c r="DJ64" i="7"/>
  <c r="DK64" i="7"/>
  <c r="DL64" i="7"/>
  <c r="DM64" i="7"/>
  <c r="DN64" i="7"/>
  <c r="DO64" i="7"/>
  <c r="DP64" i="7"/>
  <c r="DQ64" i="7"/>
  <c r="DR64" i="7"/>
  <c r="DS64" i="7"/>
  <c r="DT64" i="7"/>
  <c r="DU64" i="7"/>
  <c r="DV64" i="7"/>
  <c r="DW64" i="7"/>
  <c r="DX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BX65" i="7"/>
  <c r="BY65" i="7"/>
  <c r="BZ65" i="7"/>
  <c r="CA65" i="7"/>
  <c r="CB65" i="7"/>
  <c r="CC65" i="7"/>
  <c r="CD65" i="7"/>
  <c r="CE65" i="7"/>
  <c r="CF65" i="7"/>
  <c r="CG65" i="7"/>
  <c r="CH65" i="7"/>
  <c r="CI65" i="7"/>
  <c r="CJ65" i="7"/>
  <c r="CK65" i="7"/>
  <c r="CL65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A65" i="7"/>
  <c r="DB65" i="7"/>
  <c r="DC65" i="7"/>
  <c r="DD65" i="7"/>
  <c r="DE65" i="7"/>
  <c r="DF65" i="7"/>
  <c r="DG65" i="7"/>
  <c r="DH65" i="7"/>
  <c r="DI65" i="7"/>
  <c r="DJ65" i="7"/>
  <c r="DK65" i="7"/>
  <c r="DL65" i="7"/>
  <c r="DM65" i="7"/>
  <c r="DN65" i="7"/>
  <c r="DO65" i="7"/>
  <c r="DP65" i="7"/>
  <c r="DQ65" i="7"/>
  <c r="DR65" i="7"/>
  <c r="DS65" i="7"/>
  <c r="DT65" i="7"/>
  <c r="DU65" i="7"/>
  <c r="DV65" i="7"/>
  <c r="DW65" i="7"/>
  <c r="DX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A66" i="7"/>
  <c r="DB66" i="7"/>
  <c r="DC66" i="7"/>
  <c r="DD66" i="7"/>
  <c r="DE66" i="7"/>
  <c r="DF66" i="7"/>
  <c r="DG66" i="7"/>
  <c r="DH66" i="7"/>
  <c r="DI66" i="7"/>
  <c r="DJ66" i="7"/>
  <c r="DK66" i="7"/>
  <c r="DL66" i="7"/>
  <c r="DM66" i="7"/>
  <c r="DN66" i="7"/>
  <c r="DO66" i="7"/>
  <c r="DP66" i="7"/>
  <c r="DQ66" i="7"/>
  <c r="DR66" i="7"/>
  <c r="DS66" i="7"/>
  <c r="DT66" i="7"/>
  <c r="DU66" i="7"/>
  <c r="DV66" i="7"/>
  <c r="DW66" i="7"/>
  <c r="DX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AB67" i="7"/>
  <c r="AC67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BW67" i="7"/>
  <c r="BX67" i="7"/>
  <c r="BY67" i="7"/>
  <c r="BZ67" i="7"/>
  <c r="CA67" i="7"/>
  <c r="CB67" i="7"/>
  <c r="CC67" i="7"/>
  <c r="CD67" i="7"/>
  <c r="CE67" i="7"/>
  <c r="CF67" i="7"/>
  <c r="CG67" i="7"/>
  <c r="CH67" i="7"/>
  <c r="CI67" i="7"/>
  <c r="CJ67" i="7"/>
  <c r="CK67" i="7"/>
  <c r="CL67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A67" i="7"/>
  <c r="DB67" i="7"/>
  <c r="DC67" i="7"/>
  <c r="DD67" i="7"/>
  <c r="DE67" i="7"/>
  <c r="DF67" i="7"/>
  <c r="DG67" i="7"/>
  <c r="DH67" i="7"/>
  <c r="DI67" i="7"/>
  <c r="DJ67" i="7"/>
  <c r="DK67" i="7"/>
  <c r="DL67" i="7"/>
  <c r="DM67" i="7"/>
  <c r="DN67" i="7"/>
  <c r="DO67" i="7"/>
  <c r="DP67" i="7"/>
  <c r="DQ67" i="7"/>
  <c r="DR67" i="7"/>
  <c r="DS67" i="7"/>
  <c r="DT67" i="7"/>
  <c r="DU67" i="7"/>
  <c r="DV67" i="7"/>
  <c r="DW67" i="7"/>
  <c r="DX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BX68" i="7"/>
  <c r="BY68" i="7"/>
  <c r="BZ68" i="7"/>
  <c r="CA68" i="7"/>
  <c r="CB68" i="7"/>
  <c r="CC68" i="7"/>
  <c r="CD68" i="7"/>
  <c r="CE68" i="7"/>
  <c r="CF68" i="7"/>
  <c r="CG68" i="7"/>
  <c r="CH68" i="7"/>
  <c r="CI68" i="7"/>
  <c r="CJ68" i="7"/>
  <c r="CK68" i="7"/>
  <c r="CL68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A68" i="7"/>
  <c r="DB68" i="7"/>
  <c r="DC68" i="7"/>
  <c r="DD68" i="7"/>
  <c r="DE68" i="7"/>
  <c r="DF68" i="7"/>
  <c r="DG68" i="7"/>
  <c r="DH68" i="7"/>
  <c r="DI68" i="7"/>
  <c r="DJ68" i="7"/>
  <c r="DK68" i="7"/>
  <c r="DL68" i="7"/>
  <c r="DM68" i="7"/>
  <c r="DN68" i="7"/>
  <c r="DO68" i="7"/>
  <c r="DP68" i="7"/>
  <c r="DQ68" i="7"/>
  <c r="DR68" i="7"/>
  <c r="DS68" i="7"/>
  <c r="DT68" i="7"/>
  <c r="DU68" i="7"/>
  <c r="DV68" i="7"/>
  <c r="DW68" i="7"/>
  <c r="DX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BX69" i="7"/>
  <c r="BY69" i="7"/>
  <c r="BZ69" i="7"/>
  <c r="CA69" i="7"/>
  <c r="CB69" i="7"/>
  <c r="CC69" i="7"/>
  <c r="CD69" i="7"/>
  <c r="CE69" i="7"/>
  <c r="CF69" i="7"/>
  <c r="CG69" i="7"/>
  <c r="CH69" i="7"/>
  <c r="CI69" i="7"/>
  <c r="CJ69" i="7"/>
  <c r="CK69" i="7"/>
  <c r="CL69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A69" i="7"/>
  <c r="DB69" i="7"/>
  <c r="DC69" i="7"/>
  <c r="DD69" i="7"/>
  <c r="DE69" i="7"/>
  <c r="DF69" i="7"/>
  <c r="DG69" i="7"/>
  <c r="DH69" i="7"/>
  <c r="DI69" i="7"/>
  <c r="DJ69" i="7"/>
  <c r="DK69" i="7"/>
  <c r="DL69" i="7"/>
  <c r="DM69" i="7"/>
  <c r="DN69" i="7"/>
  <c r="DO69" i="7"/>
  <c r="DP69" i="7"/>
  <c r="DQ69" i="7"/>
  <c r="DR69" i="7"/>
  <c r="DS69" i="7"/>
  <c r="DT69" i="7"/>
  <c r="DU69" i="7"/>
  <c r="DV69" i="7"/>
  <c r="DW69" i="7"/>
  <c r="DX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BW70" i="7"/>
  <c r="BX70" i="7"/>
  <c r="BY70" i="7"/>
  <c r="BZ70" i="7"/>
  <c r="CA70" i="7"/>
  <c r="CB70" i="7"/>
  <c r="CC70" i="7"/>
  <c r="CD70" i="7"/>
  <c r="CE70" i="7"/>
  <c r="CF70" i="7"/>
  <c r="CG70" i="7"/>
  <c r="CH70" i="7"/>
  <c r="CI70" i="7"/>
  <c r="CJ70" i="7"/>
  <c r="CK70" i="7"/>
  <c r="CL70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A70" i="7"/>
  <c r="DB70" i="7"/>
  <c r="DC70" i="7"/>
  <c r="DD70" i="7"/>
  <c r="DE70" i="7"/>
  <c r="DF70" i="7"/>
  <c r="DG70" i="7"/>
  <c r="DH70" i="7"/>
  <c r="DI70" i="7"/>
  <c r="DJ70" i="7"/>
  <c r="DK70" i="7"/>
  <c r="DL70" i="7"/>
  <c r="DM70" i="7"/>
  <c r="DN70" i="7"/>
  <c r="DO70" i="7"/>
  <c r="DP70" i="7"/>
  <c r="DQ70" i="7"/>
  <c r="DR70" i="7"/>
  <c r="DS70" i="7"/>
  <c r="DT70" i="7"/>
  <c r="DU70" i="7"/>
  <c r="DV70" i="7"/>
  <c r="DW70" i="7"/>
  <c r="DX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AX71" i="7"/>
  <c r="AY71" i="7"/>
  <c r="AZ71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R71" i="7"/>
  <c r="BS71" i="7"/>
  <c r="BT71" i="7"/>
  <c r="BU71" i="7"/>
  <c r="BV71" i="7"/>
  <c r="BW71" i="7"/>
  <c r="BX71" i="7"/>
  <c r="BY71" i="7"/>
  <c r="BZ71" i="7"/>
  <c r="CA71" i="7"/>
  <c r="CB71" i="7"/>
  <c r="CC71" i="7"/>
  <c r="CD71" i="7"/>
  <c r="CE71" i="7"/>
  <c r="CF71" i="7"/>
  <c r="CG71" i="7"/>
  <c r="CH71" i="7"/>
  <c r="CI71" i="7"/>
  <c r="CJ71" i="7"/>
  <c r="CK71" i="7"/>
  <c r="CL71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A71" i="7"/>
  <c r="DB71" i="7"/>
  <c r="DC71" i="7"/>
  <c r="DD71" i="7"/>
  <c r="DE71" i="7"/>
  <c r="DF71" i="7"/>
  <c r="DG71" i="7"/>
  <c r="DH71" i="7"/>
  <c r="DI71" i="7"/>
  <c r="DJ71" i="7"/>
  <c r="DK71" i="7"/>
  <c r="DL71" i="7"/>
  <c r="DM71" i="7"/>
  <c r="DN71" i="7"/>
  <c r="DO71" i="7"/>
  <c r="DP71" i="7"/>
  <c r="DQ71" i="7"/>
  <c r="DR71" i="7"/>
  <c r="DS71" i="7"/>
  <c r="DT71" i="7"/>
  <c r="DU71" i="7"/>
  <c r="DV71" i="7"/>
  <c r="DW71" i="7"/>
  <c r="DX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AB72" i="7"/>
  <c r="AC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AX72" i="7"/>
  <c r="AY72" i="7"/>
  <c r="AZ72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BX72" i="7"/>
  <c r="BY72" i="7"/>
  <c r="BZ72" i="7"/>
  <c r="CA72" i="7"/>
  <c r="CB72" i="7"/>
  <c r="CC72" i="7"/>
  <c r="CD72" i="7"/>
  <c r="CE72" i="7"/>
  <c r="CF72" i="7"/>
  <c r="CG72" i="7"/>
  <c r="CH72" i="7"/>
  <c r="CI72" i="7"/>
  <c r="CJ72" i="7"/>
  <c r="CK72" i="7"/>
  <c r="CL72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A72" i="7"/>
  <c r="DB72" i="7"/>
  <c r="DC72" i="7"/>
  <c r="DD72" i="7"/>
  <c r="DE72" i="7"/>
  <c r="DF72" i="7"/>
  <c r="DG72" i="7"/>
  <c r="DH72" i="7"/>
  <c r="DI72" i="7"/>
  <c r="DJ72" i="7"/>
  <c r="DK72" i="7"/>
  <c r="DL72" i="7"/>
  <c r="DM72" i="7"/>
  <c r="DN72" i="7"/>
  <c r="DO72" i="7"/>
  <c r="DP72" i="7"/>
  <c r="DQ72" i="7"/>
  <c r="DR72" i="7"/>
  <c r="DS72" i="7"/>
  <c r="DT72" i="7"/>
  <c r="DU72" i="7"/>
  <c r="DV72" i="7"/>
  <c r="DW72" i="7"/>
  <c r="DX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AI73" i="7"/>
  <c r="AJ73" i="7"/>
  <c r="AK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AX73" i="7"/>
  <c r="AY73" i="7"/>
  <c r="AZ73" i="7"/>
  <c r="BA73" i="7"/>
  <c r="BB73" i="7"/>
  <c r="BC73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Q73" i="7"/>
  <c r="BR73" i="7"/>
  <c r="BS73" i="7"/>
  <c r="BT73" i="7"/>
  <c r="BU73" i="7"/>
  <c r="BV73" i="7"/>
  <c r="BW73" i="7"/>
  <c r="BX73" i="7"/>
  <c r="BY73" i="7"/>
  <c r="BZ73" i="7"/>
  <c r="CA73" i="7"/>
  <c r="CB73" i="7"/>
  <c r="CC73" i="7"/>
  <c r="CD73" i="7"/>
  <c r="CE73" i="7"/>
  <c r="CF73" i="7"/>
  <c r="CG73" i="7"/>
  <c r="CH73" i="7"/>
  <c r="CI73" i="7"/>
  <c r="CJ73" i="7"/>
  <c r="CK73" i="7"/>
  <c r="CL73" i="7"/>
  <c r="CM73" i="7"/>
  <c r="CN73" i="7"/>
  <c r="CO73" i="7"/>
  <c r="CP73" i="7"/>
  <c r="CQ73" i="7"/>
  <c r="CR73" i="7"/>
  <c r="CS73" i="7"/>
  <c r="CT73" i="7"/>
  <c r="CU73" i="7"/>
  <c r="CV73" i="7"/>
  <c r="CW73" i="7"/>
  <c r="CX73" i="7"/>
  <c r="CY73" i="7"/>
  <c r="CZ73" i="7"/>
  <c r="DA73" i="7"/>
  <c r="DB73" i="7"/>
  <c r="DC73" i="7"/>
  <c r="DD73" i="7"/>
  <c r="DE73" i="7"/>
  <c r="DF73" i="7"/>
  <c r="DG73" i="7"/>
  <c r="DH73" i="7"/>
  <c r="DI73" i="7"/>
  <c r="DJ73" i="7"/>
  <c r="DK73" i="7"/>
  <c r="DL73" i="7"/>
  <c r="DM73" i="7"/>
  <c r="DN73" i="7"/>
  <c r="DO73" i="7"/>
  <c r="DP73" i="7"/>
  <c r="DQ73" i="7"/>
  <c r="DR73" i="7"/>
  <c r="DS73" i="7"/>
  <c r="DT73" i="7"/>
  <c r="DU73" i="7"/>
  <c r="DV73" i="7"/>
  <c r="DW73" i="7"/>
  <c r="DX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AB74" i="7"/>
  <c r="AC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BX74" i="7"/>
  <c r="BY74" i="7"/>
  <c r="BZ74" i="7"/>
  <c r="CA74" i="7"/>
  <c r="CB74" i="7"/>
  <c r="CC74" i="7"/>
  <c r="CD74" i="7"/>
  <c r="CE74" i="7"/>
  <c r="CF74" i="7"/>
  <c r="CG74" i="7"/>
  <c r="CH74" i="7"/>
  <c r="CI74" i="7"/>
  <c r="CJ74" i="7"/>
  <c r="CK74" i="7"/>
  <c r="CL74" i="7"/>
  <c r="CM74" i="7"/>
  <c r="CN74" i="7"/>
  <c r="CO74" i="7"/>
  <c r="CP74" i="7"/>
  <c r="CQ74" i="7"/>
  <c r="CR74" i="7"/>
  <c r="CS74" i="7"/>
  <c r="CT74" i="7"/>
  <c r="CU74" i="7"/>
  <c r="CV74" i="7"/>
  <c r="CW74" i="7"/>
  <c r="CX74" i="7"/>
  <c r="CY74" i="7"/>
  <c r="CZ74" i="7"/>
  <c r="DA74" i="7"/>
  <c r="DB74" i="7"/>
  <c r="DC74" i="7"/>
  <c r="DD74" i="7"/>
  <c r="DE74" i="7"/>
  <c r="DF74" i="7"/>
  <c r="DG74" i="7"/>
  <c r="DH74" i="7"/>
  <c r="DI74" i="7"/>
  <c r="DJ74" i="7"/>
  <c r="DK74" i="7"/>
  <c r="DL74" i="7"/>
  <c r="DM74" i="7"/>
  <c r="DN74" i="7"/>
  <c r="DO74" i="7"/>
  <c r="DP74" i="7"/>
  <c r="DQ74" i="7"/>
  <c r="DR74" i="7"/>
  <c r="DS74" i="7"/>
  <c r="DT74" i="7"/>
  <c r="DU74" i="7"/>
  <c r="DV74" i="7"/>
  <c r="DW74" i="7"/>
  <c r="DX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BN75" i="7"/>
  <c r="BO75" i="7"/>
  <c r="BP75" i="7"/>
  <c r="BQ75" i="7"/>
  <c r="BR75" i="7"/>
  <c r="BS75" i="7"/>
  <c r="BT75" i="7"/>
  <c r="BU75" i="7"/>
  <c r="BV75" i="7"/>
  <c r="BW75" i="7"/>
  <c r="BX75" i="7"/>
  <c r="BY75" i="7"/>
  <c r="BZ75" i="7"/>
  <c r="CA75" i="7"/>
  <c r="CB75" i="7"/>
  <c r="CC75" i="7"/>
  <c r="CD75" i="7"/>
  <c r="CE75" i="7"/>
  <c r="CF75" i="7"/>
  <c r="CG75" i="7"/>
  <c r="CH75" i="7"/>
  <c r="CI75" i="7"/>
  <c r="CJ75" i="7"/>
  <c r="CK75" i="7"/>
  <c r="CL75" i="7"/>
  <c r="CM75" i="7"/>
  <c r="CN75" i="7"/>
  <c r="CO75" i="7"/>
  <c r="CP75" i="7"/>
  <c r="CQ75" i="7"/>
  <c r="CR75" i="7"/>
  <c r="CS75" i="7"/>
  <c r="CT75" i="7"/>
  <c r="CU75" i="7"/>
  <c r="CV75" i="7"/>
  <c r="CW75" i="7"/>
  <c r="CX75" i="7"/>
  <c r="CY75" i="7"/>
  <c r="CZ75" i="7"/>
  <c r="DA75" i="7"/>
  <c r="DB75" i="7"/>
  <c r="DC75" i="7"/>
  <c r="DD75" i="7"/>
  <c r="DE75" i="7"/>
  <c r="DF75" i="7"/>
  <c r="DG75" i="7"/>
  <c r="DH75" i="7"/>
  <c r="DI75" i="7"/>
  <c r="DJ75" i="7"/>
  <c r="DK75" i="7"/>
  <c r="DL75" i="7"/>
  <c r="DM75" i="7"/>
  <c r="DN75" i="7"/>
  <c r="DO75" i="7"/>
  <c r="DP75" i="7"/>
  <c r="DQ75" i="7"/>
  <c r="DR75" i="7"/>
  <c r="DS75" i="7"/>
  <c r="DT75" i="7"/>
  <c r="DU75" i="7"/>
  <c r="DV75" i="7"/>
  <c r="DW75" i="7"/>
  <c r="DX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AB76" i="7"/>
  <c r="AC76" i="7"/>
  <c r="AD76" i="7"/>
  <c r="AE76" i="7"/>
  <c r="AF76" i="7"/>
  <c r="AG76" i="7"/>
  <c r="AH76" i="7"/>
  <c r="AI76" i="7"/>
  <c r="AJ76" i="7"/>
  <c r="AK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AX76" i="7"/>
  <c r="AY76" i="7"/>
  <c r="AZ76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BN76" i="7"/>
  <c r="BO76" i="7"/>
  <c r="BP76" i="7"/>
  <c r="BQ76" i="7"/>
  <c r="BR76" i="7"/>
  <c r="BS76" i="7"/>
  <c r="BT76" i="7"/>
  <c r="BU76" i="7"/>
  <c r="BV76" i="7"/>
  <c r="BW76" i="7"/>
  <c r="BX76" i="7"/>
  <c r="BY76" i="7"/>
  <c r="BZ76" i="7"/>
  <c r="CA76" i="7"/>
  <c r="CB76" i="7"/>
  <c r="CC76" i="7"/>
  <c r="CD76" i="7"/>
  <c r="CE76" i="7"/>
  <c r="CF76" i="7"/>
  <c r="CG76" i="7"/>
  <c r="CH76" i="7"/>
  <c r="CI76" i="7"/>
  <c r="CJ76" i="7"/>
  <c r="CK76" i="7"/>
  <c r="CL76" i="7"/>
  <c r="CM76" i="7"/>
  <c r="CN76" i="7"/>
  <c r="CO76" i="7"/>
  <c r="CP76" i="7"/>
  <c r="CQ76" i="7"/>
  <c r="CR76" i="7"/>
  <c r="CS76" i="7"/>
  <c r="CT76" i="7"/>
  <c r="CU76" i="7"/>
  <c r="CV76" i="7"/>
  <c r="CW76" i="7"/>
  <c r="CX76" i="7"/>
  <c r="CY76" i="7"/>
  <c r="CZ76" i="7"/>
  <c r="DA76" i="7"/>
  <c r="DB76" i="7"/>
  <c r="DC76" i="7"/>
  <c r="DD76" i="7"/>
  <c r="DE76" i="7"/>
  <c r="DF76" i="7"/>
  <c r="DG76" i="7"/>
  <c r="DH76" i="7"/>
  <c r="DI76" i="7"/>
  <c r="DJ76" i="7"/>
  <c r="DK76" i="7"/>
  <c r="DL76" i="7"/>
  <c r="DM76" i="7"/>
  <c r="DN76" i="7"/>
  <c r="DO76" i="7"/>
  <c r="DP76" i="7"/>
  <c r="DQ76" i="7"/>
  <c r="DR76" i="7"/>
  <c r="DS76" i="7"/>
  <c r="DT76" i="7"/>
  <c r="DU76" i="7"/>
  <c r="DV76" i="7"/>
  <c r="DW76" i="7"/>
  <c r="DX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Q77" i="7"/>
  <c r="BR77" i="7"/>
  <c r="BS77" i="7"/>
  <c r="BT77" i="7"/>
  <c r="BU77" i="7"/>
  <c r="BV77" i="7"/>
  <c r="BW77" i="7"/>
  <c r="BX77" i="7"/>
  <c r="BY77" i="7"/>
  <c r="BZ77" i="7"/>
  <c r="CA77" i="7"/>
  <c r="CB77" i="7"/>
  <c r="CC77" i="7"/>
  <c r="CD77" i="7"/>
  <c r="CE77" i="7"/>
  <c r="CF77" i="7"/>
  <c r="CG77" i="7"/>
  <c r="CH77" i="7"/>
  <c r="CI77" i="7"/>
  <c r="CJ77" i="7"/>
  <c r="CK77" i="7"/>
  <c r="CL77" i="7"/>
  <c r="CM77" i="7"/>
  <c r="CN77" i="7"/>
  <c r="CO77" i="7"/>
  <c r="CP77" i="7"/>
  <c r="CQ77" i="7"/>
  <c r="CR77" i="7"/>
  <c r="CS77" i="7"/>
  <c r="CT77" i="7"/>
  <c r="CU77" i="7"/>
  <c r="CV77" i="7"/>
  <c r="CW77" i="7"/>
  <c r="CX77" i="7"/>
  <c r="CY77" i="7"/>
  <c r="CZ77" i="7"/>
  <c r="DA77" i="7"/>
  <c r="DB77" i="7"/>
  <c r="DC77" i="7"/>
  <c r="DD77" i="7"/>
  <c r="DE77" i="7"/>
  <c r="DF77" i="7"/>
  <c r="DG77" i="7"/>
  <c r="DH77" i="7"/>
  <c r="DI77" i="7"/>
  <c r="DJ77" i="7"/>
  <c r="DK77" i="7"/>
  <c r="DL77" i="7"/>
  <c r="DM77" i="7"/>
  <c r="DN77" i="7"/>
  <c r="DO77" i="7"/>
  <c r="DP77" i="7"/>
  <c r="DQ77" i="7"/>
  <c r="DR77" i="7"/>
  <c r="DS77" i="7"/>
  <c r="DT77" i="7"/>
  <c r="DU77" i="7"/>
  <c r="DV77" i="7"/>
  <c r="DW77" i="7"/>
  <c r="DX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F78" i="7"/>
  <c r="BG78" i="7"/>
  <c r="BH78" i="7"/>
  <c r="BI78" i="7"/>
  <c r="BJ78" i="7"/>
  <c r="BK78" i="7"/>
  <c r="BL78" i="7"/>
  <c r="BM78" i="7"/>
  <c r="BN78" i="7"/>
  <c r="BO78" i="7"/>
  <c r="BP78" i="7"/>
  <c r="BQ78" i="7"/>
  <c r="BR78" i="7"/>
  <c r="BS78" i="7"/>
  <c r="BT78" i="7"/>
  <c r="BU78" i="7"/>
  <c r="BV78" i="7"/>
  <c r="BW78" i="7"/>
  <c r="BX78" i="7"/>
  <c r="BY78" i="7"/>
  <c r="BZ78" i="7"/>
  <c r="CA78" i="7"/>
  <c r="CB78" i="7"/>
  <c r="CC78" i="7"/>
  <c r="CD78" i="7"/>
  <c r="CE78" i="7"/>
  <c r="CF78" i="7"/>
  <c r="CG78" i="7"/>
  <c r="CH78" i="7"/>
  <c r="CI78" i="7"/>
  <c r="CJ78" i="7"/>
  <c r="CK78" i="7"/>
  <c r="CL78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A78" i="7"/>
  <c r="DB78" i="7"/>
  <c r="DC78" i="7"/>
  <c r="DD78" i="7"/>
  <c r="DE78" i="7"/>
  <c r="DF78" i="7"/>
  <c r="DG78" i="7"/>
  <c r="DH78" i="7"/>
  <c r="DI78" i="7"/>
  <c r="DJ78" i="7"/>
  <c r="DK78" i="7"/>
  <c r="DL78" i="7"/>
  <c r="DM78" i="7"/>
  <c r="DN78" i="7"/>
  <c r="DO78" i="7"/>
  <c r="DP78" i="7"/>
  <c r="DQ78" i="7"/>
  <c r="DR78" i="7"/>
  <c r="DS78" i="7"/>
  <c r="DT78" i="7"/>
  <c r="DU78" i="7"/>
  <c r="DV78" i="7"/>
  <c r="DW78" i="7"/>
  <c r="DX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AB79" i="7"/>
  <c r="AC79" i="7"/>
  <c r="AD79" i="7"/>
  <c r="AE79" i="7"/>
  <c r="AF79" i="7"/>
  <c r="AG79" i="7"/>
  <c r="AH79" i="7"/>
  <c r="AI79" i="7"/>
  <c r="AJ79" i="7"/>
  <c r="AK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BC79" i="7"/>
  <c r="BD79" i="7"/>
  <c r="BE79" i="7"/>
  <c r="BF79" i="7"/>
  <c r="BG79" i="7"/>
  <c r="BH79" i="7"/>
  <c r="BI79" i="7"/>
  <c r="BJ79" i="7"/>
  <c r="BK79" i="7"/>
  <c r="BL79" i="7"/>
  <c r="BM79" i="7"/>
  <c r="BN79" i="7"/>
  <c r="BO79" i="7"/>
  <c r="BP79" i="7"/>
  <c r="BQ79" i="7"/>
  <c r="BR79" i="7"/>
  <c r="BS79" i="7"/>
  <c r="BT79" i="7"/>
  <c r="BU79" i="7"/>
  <c r="BV79" i="7"/>
  <c r="BW79" i="7"/>
  <c r="BX79" i="7"/>
  <c r="BY79" i="7"/>
  <c r="BZ79" i="7"/>
  <c r="CA79" i="7"/>
  <c r="CB79" i="7"/>
  <c r="CC79" i="7"/>
  <c r="CD79" i="7"/>
  <c r="CE79" i="7"/>
  <c r="CF79" i="7"/>
  <c r="CG79" i="7"/>
  <c r="CH79" i="7"/>
  <c r="CI79" i="7"/>
  <c r="CJ79" i="7"/>
  <c r="CK79" i="7"/>
  <c r="CL79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A79" i="7"/>
  <c r="DB79" i="7"/>
  <c r="DC79" i="7"/>
  <c r="DD79" i="7"/>
  <c r="DE79" i="7"/>
  <c r="DF79" i="7"/>
  <c r="DG79" i="7"/>
  <c r="DH79" i="7"/>
  <c r="DI79" i="7"/>
  <c r="DJ79" i="7"/>
  <c r="DK79" i="7"/>
  <c r="DL79" i="7"/>
  <c r="DM79" i="7"/>
  <c r="DN79" i="7"/>
  <c r="DO79" i="7"/>
  <c r="DP79" i="7"/>
  <c r="DQ79" i="7"/>
  <c r="DR79" i="7"/>
  <c r="DS79" i="7"/>
  <c r="DT79" i="7"/>
  <c r="DU79" i="7"/>
  <c r="DV79" i="7"/>
  <c r="DW79" i="7"/>
  <c r="DX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BX80" i="7"/>
  <c r="BY80" i="7"/>
  <c r="BZ80" i="7"/>
  <c r="CA80" i="7"/>
  <c r="CB80" i="7"/>
  <c r="CC80" i="7"/>
  <c r="CD80" i="7"/>
  <c r="CE80" i="7"/>
  <c r="CF80" i="7"/>
  <c r="CG80" i="7"/>
  <c r="CH80" i="7"/>
  <c r="CI80" i="7"/>
  <c r="CJ80" i="7"/>
  <c r="CK80" i="7"/>
  <c r="CL80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A80" i="7"/>
  <c r="DB80" i="7"/>
  <c r="DC80" i="7"/>
  <c r="DD80" i="7"/>
  <c r="DE80" i="7"/>
  <c r="DF80" i="7"/>
  <c r="DG80" i="7"/>
  <c r="DH80" i="7"/>
  <c r="DI80" i="7"/>
  <c r="DJ80" i="7"/>
  <c r="DK80" i="7"/>
  <c r="DL80" i="7"/>
  <c r="DM80" i="7"/>
  <c r="DN80" i="7"/>
  <c r="DO80" i="7"/>
  <c r="DP80" i="7"/>
  <c r="DQ80" i="7"/>
  <c r="DR80" i="7"/>
  <c r="DS80" i="7"/>
  <c r="DT80" i="7"/>
  <c r="DU80" i="7"/>
  <c r="DV80" i="7"/>
  <c r="DW80" i="7"/>
  <c r="DX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AB81" i="7"/>
  <c r="AC81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BR81" i="7"/>
  <c r="BS81" i="7"/>
  <c r="BT81" i="7"/>
  <c r="BU81" i="7"/>
  <c r="BV81" i="7"/>
  <c r="BW81" i="7"/>
  <c r="BX81" i="7"/>
  <c r="BY81" i="7"/>
  <c r="BZ81" i="7"/>
  <c r="CA81" i="7"/>
  <c r="CB81" i="7"/>
  <c r="CC81" i="7"/>
  <c r="CD81" i="7"/>
  <c r="CE81" i="7"/>
  <c r="CF81" i="7"/>
  <c r="CG81" i="7"/>
  <c r="CH81" i="7"/>
  <c r="CI81" i="7"/>
  <c r="CJ81" i="7"/>
  <c r="CK81" i="7"/>
  <c r="CL81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A81" i="7"/>
  <c r="DB81" i="7"/>
  <c r="DC81" i="7"/>
  <c r="DD81" i="7"/>
  <c r="DE81" i="7"/>
  <c r="DF81" i="7"/>
  <c r="DG81" i="7"/>
  <c r="DH81" i="7"/>
  <c r="DI81" i="7"/>
  <c r="DJ81" i="7"/>
  <c r="DK81" i="7"/>
  <c r="DL81" i="7"/>
  <c r="DM81" i="7"/>
  <c r="DN81" i="7"/>
  <c r="DO81" i="7"/>
  <c r="DP81" i="7"/>
  <c r="DQ81" i="7"/>
  <c r="DR81" i="7"/>
  <c r="DS81" i="7"/>
  <c r="DT81" i="7"/>
  <c r="DU81" i="7"/>
  <c r="DV81" i="7"/>
  <c r="DW81" i="7"/>
  <c r="DX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AB82" i="7"/>
  <c r="AC82" i="7"/>
  <c r="AD82" i="7"/>
  <c r="AE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BX82" i="7"/>
  <c r="BY82" i="7"/>
  <c r="BZ82" i="7"/>
  <c r="CA82" i="7"/>
  <c r="CB82" i="7"/>
  <c r="CC82" i="7"/>
  <c r="CD82" i="7"/>
  <c r="CE82" i="7"/>
  <c r="CF82" i="7"/>
  <c r="CG82" i="7"/>
  <c r="CH82" i="7"/>
  <c r="CI82" i="7"/>
  <c r="CJ82" i="7"/>
  <c r="CK82" i="7"/>
  <c r="CL82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A82" i="7"/>
  <c r="DB82" i="7"/>
  <c r="DC82" i="7"/>
  <c r="DD82" i="7"/>
  <c r="DE82" i="7"/>
  <c r="DF82" i="7"/>
  <c r="DG82" i="7"/>
  <c r="DH82" i="7"/>
  <c r="DI82" i="7"/>
  <c r="DJ82" i="7"/>
  <c r="DK82" i="7"/>
  <c r="DL82" i="7"/>
  <c r="DM82" i="7"/>
  <c r="DN82" i="7"/>
  <c r="DO82" i="7"/>
  <c r="DP82" i="7"/>
  <c r="DQ82" i="7"/>
  <c r="DR82" i="7"/>
  <c r="DS82" i="7"/>
  <c r="DT82" i="7"/>
  <c r="DU82" i="7"/>
  <c r="DV82" i="7"/>
  <c r="DW82" i="7"/>
  <c r="DX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BP83" i="7"/>
  <c r="BQ83" i="7"/>
  <c r="BR83" i="7"/>
  <c r="BS83" i="7"/>
  <c r="BT83" i="7"/>
  <c r="BU83" i="7"/>
  <c r="BV83" i="7"/>
  <c r="BW83" i="7"/>
  <c r="BX83" i="7"/>
  <c r="BY83" i="7"/>
  <c r="BZ83" i="7"/>
  <c r="CA83" i="7"/>
  <c r="CB83" i="7"/>
  <c r="CC83" i="7"/>
  <c r="CD83" i="7"/>
  <c r="CE83" i="7"/>
  <c r="CF83" i="7"/>
  <c r="CG83" i="7"/>
  <c r="CH83" i="7"/>
  <c r="CI83" i="7"/>
  <c r="CJ83" i="7"/>
  <c r="CK83" i="7"/>
  <c r="CL83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A83" i="7"/>
  <c r="DB83" i="7"/>
  <c r="DC83" i="7"/>
  <c r="DD83" i="7"/>
  <c r="DE83" i="7"/>
  <c r="DF83" i="7"/>
  <c r="DG83" i="7"/>
  <c r="DH83" i="7"/>
  <c r="DI83" i="7"/>
  <c r="DJ83" i="7"/>
  <c r="DK83" i="7"/>
  <c r="DL83" i="7"/>
  <c r="DM83" i="7"/>
  <c r="DN83" i="7"/>
  <c r="DO83" i="7"/>
  <c r="DP83" i="7"/>
  <c r="DQ83" i="7"/>
  <c r="DR83" i="7"/>
  <c r="DS83" i="7"/>
  <c r="DT83" i="7"/>
  <c r="DU83" i="7"/>
  <c r="DV83" i="7"/>
  <c r="DW83" i="7"/>
  <c r="DX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AB84" i="7"/>
  <c r="AC84" i="7"/>
  <c r="AD84" i="7"/>
  <c r="AE84" i="7"/>
  <c r="AF84" i="7"/>
  <c r="AG84" i="7"/>
  <c r="AH84" i="7"/>
  <c r="AI84" i="7"/>
  <c r="AJ84" i="7"/>
  <c r="AK84" i="7"/>
  <c r="AL84" i="7"/>
  <c r="AM84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Q84" i="7"/>
  <c r="BR84" i="7"/>
  <c r="BS84" i="7"/>
  <c r="BT84" i="7"/>
  <c r="BU84" i="7"/>
  <c r="BV84" i="7"/>
  <c r="BW84" i="7"/>
  <c r="BX84" i="7"/>
  <c r="BY84" i="7"/>
  <c r="BZ84" i="7"/>
  <c r="CA84" i="7"/>
  <c r="CB84" i="7"/>
  <c r="CC84" i="7"/>
  <c r="CD84" i="7"/>
  <c r="CE84" i="7"/>
  <c r="CF84" i="7"/>
  <c r="CG84" i="7"/>
  <c r="CH84" i="7"/>
  <c r="CI84" i="7"/>
  <c r="CJ84" i="7"/>
  <c r="CK84" i="7"/>
  <c r="CL84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A84" i="7"/>
  <c r="DB84" i="7"/>
  <c r="DC84" i="7"/>
  <c r="DD84" i="7"/>
  <c r="DE84" i="7"/>
  <c r="DF84" i="7"/>
  <c r="DG84" i="7"/>
  <c r="DH84" i="7"/>
  <c r="DI84" i="7"/>
  <c r="DJ84" i="7"/>
  <c r="DK84" i="7"/>
  <c r="DL84" i="7"/>
  <c r="DM84" i="7"/>
  <c r="DN84" i="7"/>
  <c r="DO84" i="7"/>
  <c r="DP84" i="7"/>
  <c r="DQ84" i="7"/>
  <c r="DR84" i="7"/>
  <c r="DS84" i="7"/>
  <c r="DT84" i="7"/>
  <c r="DU84" i="7"/>
  <c r="DV84" i="7"/>
  <c r="DW84" i="7"/>
  <c r="DX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AB85" i="7"/>
  <c r="AC85" i="7"/>
  <c r="AD85" i="7"/>
  <c r="AE85" i="7"/>
  <c r="AF85" i="7"/>
  <c r="AG85" i="7"/>
  <c r="AH85" i="7"/>
  <c r="AI85" i="7"/>
  <c r="AJ85" i="7"/>
  <c r="A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BR85" i="7"/>
  <c r="BS85" i="7"/>
  <c r="BT85" i="7"/>
  <c r="BU85" i="7"/>
  <c r="BV85" i="7"/>
  <c r="BW85" i="7"/>
  <c r="BX85" i="7"/>
  <c r="BY85" i="7"/>
  <c r="BZ85" i="7"/>
  <c r="CA85" i="7"/>
  <c r="CB85" i="7"/>
  <c r="CC85" i="7"/>
  <c r="CD85" i="7"/>
  <c r="CE85" i="7"/>
  <c r="CF85" i="7"/>
  <c r="CG85" i="7"/>
  <c r="CH85" i="7"/>
  <c r="CI85" i="7"/>
  <c r="CJ85" i="7"/>
  <c r="CK85" i="7"/>
  <c r="CL85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A85" i="7"/>
  <c r="DB85" i="7"/>
  <c r="DC85" i="7"/>
  <c r="DD85" i="7"/>
  <c r="DE85" i="7"/>
  <c r="DF85" i="7"/>
  <c r="DG85" i="7"/>
  <c r="DH85" i="7"/>
  <c r="DI85" i="7"/>
  <c r="DJ85" i="7"/>
  <c r="DK85" i="7"/>
  <c r="DL85" i="7"/>
  <c r="DM85" i="7"/>
  <c r="DN85" i="7"/>
  <c r="DO85" i="7"/>
  <c r="DP85" i="7"/>
  <c r="DQ85" i="7"/>
  <c r="DR85" i="7"/>
  <c r="DS85" i="7"/>
  <c r="DT85" i="7"/>
  <c r="DU85" i="7"/>
  <c r="DV85" i="7"/>
  <c r="DW85" i="7"/>
  <c r="DX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AB86" i="7"/>
  <c r="AC86" i="7"/>
  <c r="AD86" i="7"/>
  <c r="AE86" i="7"/>
  <c r="AF86" i="7"/>
  <c r="AG86" i="7"/>
  <c r="AH86" i="7"/>
  <c r="AI86" i="7"/>
  <c r="AJ86" i="7"/>
  <c r="A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BR86" i="7"/>
  <c r="BS86" i="7"/>
  <c r="BT86" i="7"/>
  <c r="BU86" i="7"/>
  <c r="BV86" i="7"/>
  <c r="BW86" i="7"/>
  <c r="BX86" i="7"/>
  <c r="BY86" i="7"/>
  <c r="BZ86" i="7"/>
  <c r="CA86" i="7"/>
  <c r="CB86" i="7"/>
  <c r="CC86" i="7"/>
  <c r="CD86" i="7"/>
  <c r="CE86" i="7"/>
  <c r="CF86" i="7"/>
  <c r="CG86" i="7"/>
  <c r="CH86" i="7"/>
  <c r="CI86" i="7"/>
  <c r="CJ86" i="7"/>
  <c r="CK86" i="7"/>
  <c r="CL86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A86" i="7"/>
  <c r="DB86" i="7"/>
  <c r="DC86" i="7"/>
  <c r="DD86" i="7"/>
  <c r="DE86" i="7"/>
  <c r="DF86" i="7"/>
  <c r="DG86" i="7"/>
  <c r="DH86" i="7"/>
  <c r="DI86" i="7"/>
  <c r="DJ86" i="7"/>
  <c r="DK86" i="7"/>
  <c r="DL86" i="7"/>
  <c r="DM86" i="7"/>
  <c r="DN86" i="7"/>
  <c r="DO86" i="7"/>
  <c r="DP86" i="7"/>
  <c r="DQ86" i="7"/>
  <c r="DR86" i="7"/>
  <c r="DS86" i="7"/>
  <c r="DT86" i="7"/>
  <c r="DU86" i="7"/>
  <c r="DV86" i="7"/>
  <c r="DW86" i="7"/>
  <c r="DX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AB87" i="7"/>
  <c r="AC87" i="7"/>
  <c r="AD87" i="7"/>
  <c r="AE87" i="7"/>
  <c r="AF87" i="7"/>
  <c r="AG87" i="7"/>
  <c r="AH87" i="7"/>
  <c r="AI87" i="7"/>
  <c r="AJ87" i="7"/>
  <c r="AK87" i="7"/>
  <c r="AL87" i="7"/>
  <c r="AM87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Q87" i="7"/>
  <c r="BR87" i="7"/>
  <c r="BS87" i="7"/>
  <c r="BT87" i="7"/>
  <c r="BU87" i="7"/>
  <c r="BV87" i="7"/>
  <c r="BW87" i="7"/>
  <c r="BX87" i="7"/>
  <c r="BY87" i="7"/>
  <c r="BZ87" i="7"/>
  <c r="CA87" i="7"/>
  <c r="CB87" i="7"/>
  <c r="CC87" i="7"/>
  <c r="CD87" i="7"/>
  <c r="CE87" i="7"/>
  <c r="CF87" i="7"/>
  <c r="CG87" i="7"/>
  <c r="CH87" i="7"/>
  <c r="CI87" i="7"/>
  <c r="CJ87" i="7"/>
  <c r="CK87" i="7"/>
  <c r="CL87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A87" i="7"/>
  <c r="DB87" i="7"/>
  <c r="DC87" i="7"/>
  <c r="DD87" i="7"/>
  <c r="DE87" i="7"/>
  <c r="DF87" i="7"/>
  <c r="DG87" i="7"/>
  <c r="DH87" i="7"/>
  <c r="DI87" i="7"/>
  <c r="DJ87" i="7"/>
  <c r="DK87" i="7"/>
  <c r="DL87" i="7"/>
  <c r="DM87" i="7"/>
  <c r="DN87" i="7"/>
  <c r="DO87" i="7"/>
  <c r="DP87" i="7"/>
  <c r="DQ87" i="7"/>
  <c r="DR87" i="7"/>
  <c r="DS87" i="7"/>
  <c r="DT87" i="7"/>
  <c r="DU87" i="7"/>
  <c r="DV87" i="7"/>
  <c r="DW87" i="7"/>
  <c r="DX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Q88" i="7"/>
  <c r="BR88" i="7"/>
  <c r="BS88" i="7"/>
  <c r="BT88" i="7"/>
  <c r="BU88" i="7"/>
  <c r="BV88" i="7"/>
  <c r="BW88" i="7"/>
  <c r="BX88" i="7"/>
  <c r="BY88" i="7"/>
  <c r="BZ88" i="7"/>
  <c r="CA88" i="7"/>
  <c r="CB88" i="7"/>
  <c r="CC88" i="7"/>
  <c r="CD88" i="7"/>
  <c r="CE88" i="7"/>
  <c r="CF88" i="7"/>
  <c r="CG88" i="7"/>
  <c r="CH88" i="7"/>
  <c r="CI88" i="7"/>
  <c r="CJ88" i="7"/>
  <c r="CK88" i="7"/>
  <c r="CL88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A88" i="7"/>
  <c r="DB88" i="7"/>
  <c r="DC88" i="7"/>
  <c r="DD88" i="7"/>
  <c r="DE88" i="7"/>
  <c r="DF88" i="7"/>
  <c r="DG88" i="7"/>
  <c r="DH88" i="7"/>
  <c r="DI88" i="7"/>
  <c r="DJ88" i="7"/>
  <c r="DK88" i="7"/>
  <c r="DL88" i="7"/>
  <c r="DM88" i="7"/>
  <c r="DN88" i="7"/>
  <c r="DO88" i="7"/>
  <c r="DP88" i="7"/>
  <c r="DQ88" i="7"/>
  <c r="DR88" i="7"/>
  <c r="DS88" i="7"/>
  <c r="DT88" i="7"/>
  <c r="DU88" i="7"/>
  <c r="DV88" i="7"/>
  <c r="DW88" i="7"/>
  <c r="DX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AB89" i="7"/>
  <c r="AC89" i="7"/>
  <c r="AD89" i="7"/>
  <c r="AE89" i="7"/>
  <c r="AF89" i="7"/>
  <c r="AG89" i="7"/>
  <c r="AH89" i="7"/>
  <c r="AI89" i="7"/>
  <c r="AJ89" i="7"/>
  <c r="AK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Q89" i="7"/>
  <c r="BR89" i="7"/>
  <c r="BS89" i="7"/>
  <c r="BT89" i="7"/>
  <c r="BU89" i="7"/>
  <c r="BV89" i="7"/>
  <c r="BW89" i="7"/>
  <c r="BX89" i="7"/>
  <c r="BY89" i="7"/>
  <c r="BZ89" i="7"/>
  <c r="CA89" i="7"/>
  <c r="CB89" i="7"/>
  <c r="CC89" i="7"/>
  <c r="CD89" i="7"/>
  <c r="CE89" i="7"/>
  <c r="CF89" i="7"/>
  <c r="CG89" i="7"/>
  <c r="CH89" i="7"/>
  <c r="CI89" i="7"/>
  <c r="CJ89" i="7"/>
  <c r="CK89" i="7"/>
  <c r="CL89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A89" i="7"/>
  <c r="DB89" i="7"/>
  <c r="DC89" i="7"/>
  <c r="DD89" i="7"/>
  <c r="DE89" i="7"/>
  <c r="DF89" i="7"/>
  <c r="DG89" i="7"/>
  <c r="DH89" i="7"/>
  <c r="DI89" i="7"/>
  <c r="DJ89" i="7"/>
  <c r="DK89" i="7"/>
  <c r="DL89" i="7"/>
  <c r="DM89" i="7"/>
  <c r="DN89" i="7"/>
  <c r="DO89" i="7"/>
  <c r="DP89" i="7"/>
  <c r="DQ89" i="7"/>
  <c r="DR89" i="7"/>
  <c r="DS89" i="7"/>
  <c r="DT89" i="7"/>
  <c r="DU89" i="7"/>
  <c r="DV89" i="7"/>
  <c r="DW89" i="7"/>
  <c r="DX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AB90" i="7"/>
  <c r="AC90" i="7"/>
  <c r="AD90" i="7"/>
  <c r="AE90" i="7"/>
  <c r="AF90" i="7"/>
  <c r="AG90" i="7"/>
  <c r="AH90" i="7"/>
  <c r="AI90" i="7"/>
  <c r="AJ90" i="7"/>
  <c r="AK90" i="7"/>
  <c r="AL90" i="7"/>
  <c r="AM90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Q90" i="7"/>
  <c r="BR90" i="7"/>
  <c r="BS90" i="7"/>
  <c r="BT90" i="7"/>
  <c r="BU90" i="7"/>
  <c r="BV90" i="7"/>
  <c r="BW90" i="7"/>
  <c r="BX90" i="7"/>
  <c r="BY90" i="7"/>
  <c r="BZ90" i="7"/>
  <c r="CA90" i="7"/>
  <c r="CB90" i="7"/>
  <c r="CC90" i="7"/>
  <c r="CD90" i="7"/>
  <c r="CE90" i="7"/>
  <c r="CF90" i="7"/>
  <c r="CG90" i="7"/>
  <c r="CH90" i="7"/>
  <c r="CI90" i="7"/>
  <c r="CJ90" i="7"/>
  <c r="CK90" i="7"/>
  <c r="CL90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A90" i="7"/>
  <c r="DB90" i="7"/>
  <c r="DC90" i="7"/>
  <c r="DD90" i="7"/>
  <c r="DE90" i="7"/>
  <c r="DF90" i="7"/>
  <c r="DG90" i="7"/>
  <c r="DH90" i="7"/>
  <c r="DI90" i="7"/>
  <c r="DJ90" i="7"/>
  <c r="DK90" i="7"/>
  <c r="DL90" i="7"/>
  <c r="DM90" i="7"/>
  <c r="DN90" i="7"/>
  <c r="DO90" i="7"/>
  <c r="DP90" i="7"/>
  <c r="DQ90" i="7"/>
  <c r="DR90" i="7"/>
  <c r="DS90" i="7"/>
  <c r="DT90" i="7"/>
  <c r="DU90" i="7"/>
  <c r="DV90" i="7"/>
  <c r="DW90" i="7"/>
  <c r="DX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AB91" i="7"/>
  <c r="AC91" i="7"/>
  <c r="AD91" i="7"/>
  <c r="AE91" i="7"/>
  <c r="AF91" i="7"/>
  <c r="AG91" i="7"/>
  <c r="AH91" i="7"/>
  <c r="AI91" i="7"/>
  <c r="AJ91" i="7"/>
  <c r="AK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Q91" i="7"/>
  <c r="BR91" i="7"/>
  <c r="BS91" i="7"/>
  <c r="BT91" i="7"/>
  <c r="BU91" i="7"/>
  <c r="BV91" i="7"/>
  <c r="BW91" i="7"/>
  <c r="BX91" i="7"/>
  <c r="BY91" i="7"/>
  <c r="BZ91" i="7"/>
  <c r="CA91" i="7"/>
  <c r="CB91" i="7"/>
  <c r="CC91" i="7"/>
  <c r="CD91" i="7"/>
  <c r="CE91" i="7"/>
  <c r="CF91" i="7"/>
  <c r="CG91" i="7"/>
  <c r="CH91" i="7"/>
  <c r="CI91" i="7"/>
  <c r="CJ91" i="7"/>
  <c r="CK91" i="7"/>
  <c r="CL91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A91" i="7"/>
  <c r="DB91" i="7"/>
  <c r="DC91" i="7"/>
  <c r="DD91" i="7"/>
  <c r="DE91" i="7"/>
  <c r="DF91" i="7"/>
  <c r="DG91" i="7"/>
  <c r="DH91" i="7"/>
  <c r="DI91" i="7"/>
  <c r="DJ91" i="7"/>
  <c r="DK91" i="7"/>
  <c r="DL91" i="7"/>
  <c r="DM91" i="7"/>
  <c r="DN91" i="7"/>
  <c r="DO91" i="7"/>
  <c r="DP91" i="7"/>
  <c r="DQ91" i="7"/>
  <c r="DR91" i="7"/>
  <c r="DS91" i="7"/>
  <c r="DT91" i="7"/>
  <c r="DU91" i="7"/>
  <c r="DV91" i="7"/>
  <c r="DW91" i="7"/>
  <c r="DX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Q92" i="7"/>
  <c r="BR92" i="7"/>
  <c r="BS92" i="7"/>
  <c r="BT92" i="7"/>
  <c r="BU92" i="7"/>
  <c r="BV92" i="7"/>
  <c r="BW92" i="7"/>
  <c r="BX92" i="7"/>
  <c r="BY92" i="7"/>
  <c r="BZ92" i="7"/>
  <c r="CA92" i="7"/>
  <c r="CB92" i="7"/>
  <c r="CC92" i="7"/>
  <c r="CD92" i="7"/>
  <c r="CE92" i="7"/>
  <c r="CF92" i="7"/>
  <c r="CG92" i="7"/>
  <c r="CH92" i="7"/>
  <c r="CI92" i="7"/>
  <c r="CJ92" i="7"/>
  <c r="CK92" i="7"/>
  <c r="CL92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A92" i="7"/>
  <c r="DB92" i="7"/>
  <c r="DC92" i="7"/>
  <c r="DD92" i="7"/>
  <c r="DE92" i="7"/>
  <c r="DF92" i="7"/>
  <c r="DG92" i="7"/>
  <c r="DH92" i="7"/>
  <c r="DI92" i="7"/>
  <c r="DJ92" i="7"/>
  <c r="DK92" i="7"/>
  <c r="DL92" i="7"/>
  <c r="DM92" i="7"/>
  <c r="DN92" i="7"/>
  <c r="DO92" i="7"/>
  <c r="DP92" i="7"/>
  <c r="DQ92" i="7"/>
  <c r="DR92" i="7"/>
  <c r="DS92" i="7"/>
  <c r="DT92" i="7"/>
  <c r="DU92" i="7"/>
  <c r="DV92" i="7"/>
  <c r="DW92" i="7"/>
  <c r="DX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Q93" i="7"/>
  <c r="BR93" i="7"/>
  <c r="BS93" i="7"/>
  <c r="BT93" i="7"/>
  <c r="BU93" i="7"/>
  <c r="BV93" i="7"/>
  <c r="BW93" i="7"/>
  <c r="BX93" i="7"/>
  <c r="BY93" i="7"/>
  <c r="BZ93" i="7"/>
  <c r="CA93" i="7"/>
  <c r="CB93" i="7"/>
  <c r="CC93" i="7"/>
  <c r="CD93" i="7"/>
  <c r="CE93" i="7"/>
  <c r="CF93" i="7"/>
  <c r="CG93" i="7"/>
  <c r="CH93" i="7"/>
  <c r="CI93" i="7"/>
  <c r="CJ93" i="7"/>
  <c r="CK93" i="7"/>
  <c r="CL93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DC93" i="7"/>
  <c r="DD93" i="7"/>
  <c r="DE93" i="7"/>
  <c r="DF93" i="7"/>
  <c r="DG93" i="7"/>
  <c r="DH93" i="7"/>
  <c r="DI93" i="7"/>
  <c r="DJ93" i="7"/>
  <c r="DK93" i="7"/>
  <c r="DL93" i="7"/>
  <c r="DM93" i="7"/>
  <c r="DN93" i="7"/>
  <c r="DO93" i="7"/>
  <c r="DP93" i="7"/>
  <c r="DQ93" i="7"/>
  <c r="DR93" i="7"/>
  <c r="DS93" i="7"/>
  <c r="DT93" i="7"/>
  <c r="DU93" i="7"/>
  <c r="DV93" i="7"/>
  <c r="DW93" i="7"/>
  <c r="DX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R94" i="7"/>
  <c r="BS94" i="7"/>
  <c r="BT94" i="7"/>
  <c r="BU94" i="7"/>
  <c r="BV94" i="7"/>
  <c r="BW94" i="7"/>
  <c r="BX94" i="7"/>
  <c r="BY94" i="7"/>
  <c r="BZ94" i="7"/>
  <c r="CA94" i="7"/>
  <c r="CB94" i="7"/>
  <c r="CC94" i="7"/>
  <c r="CD94" i="7"/>
  <c r="CE94" i="7"/>
  <c r="CF94" i="7"/>
  <c r="CG94" i="7"/>
  <c r="CH94" i="7"/>
  <c r="CI94" i="7"/>
  <c r="CJ94" i="7"/>
  <c r="CK94" i="7"/>
  <c r="CL94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A94" i="7"/>
  <c r="DB94" i="7"/>
  <c r="DC94" i="7"/>
  <c r="DD94" i="7"/>
  <c r="DE94" i="7"/>
  <c r="DF94" i="7"/>
  <c r="DG94" i="7"/>
  <c r="DH94" i="7"/>
  <c r="DI94" i="7"/>
  <c r="DJ94" i="7"/>
  <c r="DK94" i="7"/>
  <c r="DL94" i="7"/>
  <c r="DM94" i="7"/>
  <c r="DN94" i="7"/>
  <c r="DO94" i="7"/>
  <c r="DP94" i="7"/>
  <c r="DQ94" i="7"/>
  <c r="DR94" i="7"/>
  <c r="DS94" i="7"/>
  <c r="DT94" i="7"/>
  <c r="DU94" i="7"/>
  <c r="DV94" i="7"/>
  <c r="DW94" i="7"/>
  <c r="DX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Q95" i="7"/>
  <c r="BR95" i="7"/>
  <c r="BS95" i="7"/>
  <c r="BT95" i="7"/>
  <c r="BU95" i="7"/>
  <c r="BV95" i="7"/>
  <c r="BW95" i="7"/>
  <c r="BX95" i="7"/>
  <c r="BY95" i="7"/>
  <c r="BZ95" i="7"/>
  <c r="CA95" i="7"/>
  <c r="CB95" i="7"/>
  <c r="CC95" i="7"/>
  <c r="CD95" i="7"/>
  <c r="CE95" i="7"/>
  <c r="CF95" i="7"/>
  <c r="CG95" i="7"/>
  <c r="CH95" i="7"/>
  <c r="CI95" i="7"/>
  <c r="CJ95" i="7"/>
  <c r="CK95" i="7"/>
  <c r="CL95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A95" i="7"/>
  <c r="DB95" i="7"/>
  <c r="DC95" i="7"/>
  <c r="DD95" i="7"/>
  <c r="DE95" i="7"/>
  <c r="DF95" i="7"/>
  <c r="DG95" i="7"/>
  <c r="DH95" i="7"/>
  <c r="DI95" i="7"/>
  <c r="DJ95" i="7"/>
  <c r="DK95" i="7"/>
  <c r="DL95" i="7"/>
  <c r="DM95" i="7"/>
  <c r="DN95" i="7"/>
  <c r="DO95" i="7"/>
  <c r="DP95" i="7"/>
  <c r="DQ95" i="7"/>
  <c r="DR95" i="7"/>
  <c r="DS95" i="7"/>
  <c r="DT95" i="7"/>
  <c r="DU95" i="7"/>
  <c r="DV95" i="7"/>
  <c r="DW95" i="7"/>
  <c r="DX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AK96" i="7"/>
  <c r="AL96" i="7"/>
  <c r="AM96" i="7"/>
  <c r="AN96" i="7"/>
  <c r="AO96" i="7"/>
  <c r="AP96" i="7"/>
  <c r="AQ96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Q96" i="7"/>
  <c r="BR96" i="7"/>
  <c r="BS96" i="7"/>
  <c r="BT96" i="7"/>
  <c r="BU96" i="7"/>
  <c r="BV96" i="7"/>
  <c r="BW96" i="7"/>
  <c r="BX96" i="7"/>
  <c r="BY96" i="7"/>
  <c r="BZ96" i="7"/>
  <c r="CA96" i="7"/>
  <c r="CB96" i="7"/>
  <c r="CC96" i="7"/>
  <c r="CD96" i="7"/>
  <c r="CE96" i="7"/>
  <c r="CF96" i="7"/>
  <c r="CG96" i="7"/>
  <c r="CH96" i="7"/>
  <c r="CI96" i="7"/>
  <c r="CJ96" i="7"/>
  <c r="CK96" i="7"/>
  <c r="CL96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A96" i="7"/>
  <c r="DB96" i="7"/>
  <c r="DC96" i="7"/>
  <c r="DD96" i="7"/>
  <c r="DE96" i="7"/>
  <c r="DF96" i="7"/>
  <c r="DG96" i="7"/>
  <c r="DH96" i="7"/>
  <c r="DI96" i="7"/>
  <c r="DJ96" i="7"/>
  <c r="DK96" i="7"/>
  <c r="DL96" i="7"/>
  <c r="DM96" i="7"/>
  <c r="DN96" i="7"/>
  <c r="DO96" i="7"/>
  <c r="DP96" i="7"/>
  <c r="DQ96" i="7"/>
  <c r="DR96" i="7"/>
  <c r="DS96" i="7"/>
  <c r="DT96" i="7"/>
  <c r="DU96" i="7"/>
  <c r="DV96" i="7"/>
  <c r="DW96" i="7"/>
  <c r="DX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AK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BR97" i="7"/>
  <c r="BS97" i="7"/>
  <c r="BT97" i="7"/>
  <c r="BU97" i="7"/>
  <c r="BV97" i="7"/>
  <c r="BW97" i="7"/>
  <c r="BX97" i="7"/>
  <c r="BY97" i="7"/>
  <c r="BZ97" i="7"/>
  <c r="CA97" i="7"/>
  <c r="CB97" i="7"/>
  <c r="CC97" i="7"/>
  <c r="CD97" i="7"/>
  <c r="CE97" i="7"/>
  <c r="CF97" i="7"/>
  <c r="CG97" i="7"/>
  <c r="CH97" i="7"/>
  <c r="CI97" i="7"/>
  <c r="CJ97" i="7"/>
  <c r="CK97" i="7"/>
  <c r="CL97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A97" i="7"/>
  <c r="DB97" i="7"/>
  <c r="DC97" i="7"/>
  <c r="DD97" i="7"/>
  <c r="DE97" i="7"/>
  <c r="DF97" i="7"/>
  <c r="DG97" i="7"/>
  <c r="DH97" i="7"/>
  <c r="DI97" i="7"/>
  <c r="DJ97" i="7"/>
  <c r="DK97" i="7"/>
  <c r="DL97" i="7"/>
  <c r="DM97" i="7"/>
  <c r="DN97" i="7"/>
  <c r="DO97" i="7"/>
  <c r="DP97" i="7"/>
  <c r="DQ97" i="7"/>
  <c r="DR97" i="7"/>
  <c r="DS97" i="7"/>
  <c r="DT97" i="7"/>
  <c r="DU97" i="7"/>
  <c r="DV97" i="7"/>
  <c r="DW97" i="7"/>
  <c r="DX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AK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BR98" i="7"/>
  <c r="BS98" i="7"/>
  <c r="BT98" i="7"/>
  <c r="BU98" i="7"/>
  <c r="BV98" i="7"/>
  <c r="BW98" i="7"/>
  <c r="BX98" i="7"/>
  <c r="BY98" i="7"/>
  <c r="BZ98" i="7"/>
  <c r="CA98" i="7"/>
  <c r="CB98" i="7"/>
  <c r="CC98" i="7"/>
  <c r="CD98" i="7"/>
  <c r="CE98" i="7"/>
  <c r="CF98" i="7"/>
  <c r="CG98" i="7"/>
  <c r="CH98" i="7"/>
  <c r="CI98" i="7"/>
  <c r="CJ98" i="7"/>
  <c r="CK98" i="7"/>
  <c r="CL98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A98" i="7"/>
  <c r="DB98" i="7"/>
  <c r="DC98" i="7"/>
  <c r="DD98" i="7"/>
  <c r="DE98" i="7"/>
  <c r="DF98" i="7"/>
  <c r="DG98" i="7"/>
  <c r="DH98" i="7"/>
  <c r="DI98" i="7"/>
  <c r="DJ98" i="7"/>
  <c r="DK98" i="7"/>
  <c r="DL98" i="7"/>
  <c r="DM98" i="7"/>
  <c r="DN98" i="7"/>
  <c r="DO98" i="7"/>
  <c r="DP98" i="7"/>
  <c r="DQ98" i="7"/>
  <c r="DR98" i="7"/>
  <c r="DS98" i="7"/>
  <c r="DT98" i="7"/>
  <c r="DU98" i="7"/>
  <c r="DV98" i="7"/>
  <c r="DW98" i="7"/>
  <c r="DX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AK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Q99" i="7"/>
  <c r="BR99" i="7"/>
  <c r="BS99" i="7"/>
  <c r="BT99" i="7"/>
  <c r="BU99" i="7"/>
  <c r="BV99" i="7"/>
  <c r="BW99" i="7"/>
  <c r="BX99" i="7"/>
  <c r="BY99" i="7"/>
  <c r="BZ99" i="7"/>
  <c r="CA99" i="7"/>
  <c r="CB99" i="7"/>
  <c r="CC99" i="7"/>
  <c r="CD99" i="7"/>
  <c r="CE99" i="7"/>
  <c r="CF99" i="7"/>
  <c r="CG99" i="7"/>
  <c r="CH99" i="7"/>
  <c r="CI99" i="7"/>
  <c r="CJ99" i="7"/>
  <c r="CK99" i="7"/>
  <c r="CL99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A99" i="7"/>
  <c r="DB99" i="7"/>
  <c r="DC99" i="7"/>
  <c r="DD99" i="7"/>
  <c r="DE99" i="7"/>
  <c r="DF99" i="7"/>
  <c r="DG99" i="7"/>
  <c r="DH99" i="7"/>
  <c r="DI99" i="7"/>
  <c r="DJ99" i="7"/>
  <c r="DK99" i="7"/>
  <c r="DL99" i="7"/>
  <c r="DM99" i="7"/>
  <c r="DN99" i="7"/>
  <c r="DO99" i="7"/>
  <c r="DP99" i="7"/>
  <c r="DQ99" i="7"/>
  <c r="DR99" i="7"/>
  <c r="DS99" i="7"/>
  <c r="DT99" i="7"/>
  <c r="DU99" i="7"/>
  <c r="DV99" i="7"/>
  <c r="DW99" i="7"/>
  <c r="DX99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AK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AX100" i="7"/>
  <c r="AY100" i="7"/>
  <c r="AZ100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BN100" i="7"/>
  <c r="BO100" i="7"/>
  <c r="BP100" i="7"/>
  <c r="BQ100" i="7"/>
  <c r="BR100" i="7"/>
  <c r="BS100" i="7"/>
  <c r="BT100" i="7"/>
  <c r="BU100" i="7"/>
  <c r="BV100" i="7"/>
  <c r="BW100" i="7"/>
  <c r="BX100" i="7"/>
  <c r="BY100" i="7"/>
  <c r="BZ100" i="7"/>
  <c r="CA100" i="7"/>
  <c r="CB100" i="7"/>
  <c r="CC100" i="7"/>
  <c r="CD100" i="7"/>
  <c r="CE100" i="7"/>
  <c r="CF100" i="7"/>
  <c r="CG100" i="7"/>
  <c r="CH100" i="7"/>
  <c r="CI100" i="7"/>
  <c r="CJ100" i="7"/>
  <c r="CK100" i="7"/>
  <c r="CL100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A100" i="7"/>
  <c r="DB100" i="7"/>
  <c r="DC100" i="7"/>
  <c r="DD100" i="7"/>
  <c r="DE100" i="7"/>
  <c r="DF100" i="7"/>
  <c r="DG100" i="7"/>
  <c r="DH100" i="7"/>
  <c r="DI100" i="7"/>
  <c r="DJ100" i="7"/>
  <c r="DK100" i="7"/>
  <c r="DL100" i="7"/>
  <c r="DM100" i="7"/>
  <c r="DN100" i="7"/>
  <c r="DO100" i="7"/>
  <c r="DP100" i="7"/>
  <c r="DQ100" i="7"/>
  <c r="DR100" i="7"/>
  <c r="DS100" i="7"/>
  <c r="DT100" i="7"/>
  <c r="DU100" i="7"/>
  <c r="DV100" i="7"/>
  <c r="DW100" i="7"/>
  <c r="DX100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Q101" i="7"/>
  <c r="BR101" i="7"/>
  <c r="BS101" i="7"/>
  <c r="BT101" i="7"/>
  <c r="BU101" i="7"/>
  <c r="BV101" i="7"/>
  <c r="BW101" i="7"/>
  <c r="BX101" i="7"/>
  <c r="BY101" i="7"/>
  <c r="BZ101" i="7"/>
  <c r="CA101" i="7"/>
  <c r="CB101" i="7"/>
  <c r="CC101" i="7"/>
  <c r="CD101" i="7"/>
  <c r="CE101" i="7"/>
  <c r="CF101" i="7"/>
  <c r="CG101" i="7"/>
  <c r="CH101" i="7"/>
  <c r="CI101" i="7"/>
  <c r="CJ101" i="7"/>
  <c r="CK101" i="7"/>
  <c r="CL101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A101" i="7"/>
  <c r="DB101" i="7"/>
  <c r="DC101" i="7"/>
  <c r="DD101" i="7"/>
  <c r="DE101" i="7"/>
  <c r="DF101" i="7"/>
  <c r="DG101" i="7"/>
  <c r="DH101" i="7"/>
  <c r="DI101" i="7"/>
  <c r="DJ101" i="7"/>
  <c r="DK101" i="7"/>
  <c r="DL101" i="7"/>
  <c r="DM101" i="7"/>
  <c r="DN101" i="7"/>
  <c r="DO101" i="7"/>
  <c r="DP101" i="7"/>
  <c r="DQ101" i="7"/>
  <c r="DR101" i="7"/>
  <c r="DS101" i="7"/>
  <c r="DT101" i="7"/>
  <c r="DU101" i="7"/>
  <c r="DV101" i="7"/>
  <c r="DW101" i="7"/>
  <c r="DX101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AL102" i="7"/>
  <c r="AM102" i="7"/>
  <c r="AN102" i="7"/>
  <c r="AO102" i="7"/>
  <c r="AP102" i="7"/>
  <c r="AQ102" i="7"/>
  <c r="AR102" i="7"/>
  <c r="AS102" i="7"/>
  <c r="AT102" i="7"/>
  <c r="AU102" i="7"/>
  <c r="AV102" i="7"/>
  <c r="AW102" i="7"/>
  <c r="AX102" i="7"/>
  <c r="AY102" i="7"/>
  <c r="AZ102" i="7"/>
  <c r="BA102" i="7"/>
  <c r="BB102" i="7"/>
  <c r="BC102" i="7"/>
  <c r="BD102" i="7"/>
  <c r="BE102" i="7"/>
  <c r="BF102" i="7"/>
  <c r="BG102" i="7"/>
  <c r="BH102" i="7"/>
  <c r="BI102" i="7"/>
  <c r="BJ102" i="7"/>
  <c r="BK102" i="7"/>
  <c r="BL102" i="7"/>
  <c r="BM102" i="7"/>
  <c r="BN102" i="7"/>
  <c r="BO102" i="7"/>
  <c r="BP102" i="7"/>
  <c r="BQ102" i="7"/>
  <c r="BR102" i="7"/>
  <c r="BS102" i="7"/>
  <c r="BT102" i="7"/>
  <c r="BU102" i="7"/>
  <c r="BV102" i="7"/>
  <c r="BW102" i="7"/>
  <c r="BX102" i="7"/>
  <c r="BY102" i="7"/>
  <c r="BZ102" i="7"/>
  <c r="CA102" i="7"/>
  <c r="CB102" i="7"/>
  <c r="CC102" i="7"/>
  <c r="CD102" i="7"/>
  <c r="CE102" i="7"/>
  <c r="CF102" i="7"/>
  <c r="CG102" i="7"/>
  <c r="CH102" i="7"/>
  <c r="CI102" i="7"/>
  <c r="CJ102" i="7"/>
  <c r="CK102" i="7"/>
  <c r="CL102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A102" i="7"/>
  <c r="DB102" i="7"/>
  <c r="DC102" i="7"/>
  <c r="DD102" i="7"/>
  <c r="DE102" i="7"/>
  <c r="DF102" i="7"/>
  <c r="DG102" i="7"/>
  <c r="DH102" i="7"/>
  <c r="DI102" i="7"/>
  <c r="DJ102" i="7"/>
  <c r="DK102" i="7"/>
  <c r="DL102" i="7"/>
  <c r="DM102" i="7"/>
  <c r="DN102" i="7"/>
  <c r="DO102" i="7"/>
  <c r="DP102" i="7"/>
  <c r="DQ102" i="7"/>
  <c r="DR102" i="7"/>
  <c r="DS102" i="7"/>
  <c r="DT102" i="7"/>
  <c r="DU102" i="7"/>
  <c r="DV102" i="7"/>
  <c r="DW102" i="7"/>
  <c r="DX102" i="7"/>
  <c r="DY20" i="7"/>
  <c r="DY21" i="7"/>
  <c r="DY22" i="7"/>
  <c r="DY23" i="7"/>
  <c r="DY24" i="7"/>
  <c r="DY25" i="7"/>
  <c r="DY26" i="7"/>
  <c r="DY27" i="7"/>
  <c r="DY28" i="7"/>
  <c r="DY29" i="7"/>
  <c r="DY30" i="7"/>
  <c r="DY31" i="7"/>
  <c r="DY32" i="7"/>
  <c r="DY33" i="7"/>
  <c r="DY34" i="7"/>
  <c r="DY35" i="7"/>
  <c r="DY36" i="7"/>
  <c r="DY37" i="7"/>
  <c r="DY38" i="7"/>
  <c r="DY39" i="7"/>
  <c r="DY40" i="7"/>
  <c r="DY41" i="7"/>
  <c r="DY42" i="7"/>
  <c r="DY43" i="7"/>
  <c r="DY44" i="7"/>
  <c r="DY45" i="7"/>
  <c r="DY46" i="7"/>
  <c r="DY47" i="7"/>
  <c r="DY48" i="7"/>
  <c r="DY49" i="7"/>
  <c r="DY50" i="7"/>
  <c r="DY51" i="7"/>
  <c r="DY52" i="7"/>
  <c r="DY53" i="7"/>
  <c r="DY54" i="7"/>
  <c r="DY55" i="7"/>
  <c r="DY56" i="7"/>
  <c r="DY57" i="7"/>
  <c r="DY58" i="7"/>
  <c r="DY59" i="7"/>
  <c r="DY60" i="7"/>
  <c r="DY61" i="7"/>
  <c r="DY62" i="7"/>
  <c r="DY63" i="7"/>
  <c r="DY64" i="7"/>
  <c r="DY65" i="7"/>
  <c r="DY66" i="7"/>
  <c r="DY67" i="7"/>
  <c r="DY68" i="7"/>
  <c r="DY69" i="7"/>
  <c r="DY70" i="7"/>
  <c r="DY71" i="7"/>
  <c r="DY72" i="7"/>
  <c r="DY73" i="7"/>
  <c r="DY74" i="7"/>
  <c r="DY75" i="7"/>
  <c r="DY76" i="7"/>
  <c r="DY77" i="7"/>
  <c r="DY78" i="7"/>
  <c r="DY79" i="7"/>
  <c r="DY80" i="7"/>
  <c r="DY81" i="7"/>
  <c r="DY82" i="7"/>
  <c r="DY83" i="7"/>
  <c r="DY84" i="7"/>
  <c r="DY85" i="7"/>
  <c r="DY86" i="7"/>
  <c r="DY87" i="7"/>
  <c r="DY88" i="7"/>
  <c r="DY89" i="7"/>
  <c r="DY90" i="7"/>
  <c r="DY91" i="7"/>
  <c r="DY92" i="7"/>
  <c r="DY93" i="7"/>
  <c r="DY94" i="7"/>
  <c r="DY95" i="7"/>
  <c r="DY96" i="7"/>
  <c r="DY97" i="7"/>
  <c r="DY98" i="7"/>
  <c r="DY99" i="7"/>
  <c r="DY100" i="7"/>
  <c r="DY101" i="7"/>
  <c r="DY102" i="7"/>
  <c r="EA102" i="7"/>
  <c r="EB102" i="7"/>
  <c r="DY19" i="7"/>
  <c r="DZ19" i="7"/>
  <c r="EA19" i="7"/>
  <c r="EB19" i="7"/>
  <c r="DZ20" i="7"/>
  <c r="EA20" i="7"/>
  <c r="EB20" i="7"/>
  <c r="DZ21" i="7"/>
  <c r="EA21" i="7"/>
  <c r="EB21" i="7"/>
  <c r="DZ22" i="7"/>
  <c r="EA22" i="7"/>
  <c r="EB22" i="7"/>
  <c r="DZ23" i="7"/>
  <c r="EA23" i="7"/>
  <c r="EB23" i="7"/>
  <c r="DZ24" i="7"/>
  <c r="EA24" i="7"/>
  <c r="EB24" i="7"/>
  <c r="DZ25" i="7"/>
  <c r="EA25" i="7"/>
  <c r="EB25" i="7"/>
  <c r="DZ26" i="7"/>
  <c r="EA26" i="7"/>
  <c r="EB26" i="7"/>
  <c r="DZ27" i="7"/>
  <c r="EA27" i="7"/>
  <c r="EB27" i="7"/>
  <c r="DZ28" i="7"/>
  <c r="EA28" i="7"/>
  <c r="EB28" i="7"/>
  <c r="DZ29" i="7"/>
  <c r="EA29" i="7"/>
  <c r="EB29" i="7"/>
  <c r="DZ30" i="7"/>
  <c r="EA30" i="7"/>
  <c r="EB30" i="7"/>
  <c r="DZ31" i="7"/>
  <c r="EA31" i="7"/>
  <c r="EB31" i="7"/>
  <c r="DZ32" i="7"/>
  <c r="EA32" i="7"/>
  <c r="EB32" i="7"/>
  <c r="DZ33" i="7"/>
  <c r="EA33" i="7"/>
  <c r="EB33" i="7"/>
  <c r="DZ34" i="7"/>
  <c r="EA34" i="7"/>
  <c r="EB34" i="7"/>
  <c r="DZ35" i="7"/>
  <c r="EA35" i="7"/>
  <c r="EB35" i="7"/>
  <c r="DZ36" i="7"/>
  <c r="EA36" i="7"/>
  <c r="EB36" i="7"/>
  <c r="DZ37" i="7"/>
  <c r="EA37" i="7"/>
  <c r="EB37" i="7"/>
  <c r="DZ38" i="7"/>
  <c r="EA38" i="7"/>
  <c r="EB38" i="7"/>
  <c r="DZ39" i="7"/>
  <c r="EA39" i="7"/>
  <c r="EB39" i="7"/>
  <c r="DZ40" i="7"/>
  <c r="EA40" i="7"/>
  <c r="EB40" i="7"/>
  <c r="DZ41" i="7"/>
  <c r="EA41" i="7"/>
  <c r="EB41" i="7"/>
  <c r="DZ42" i="7"/>
  <c r="EA42" i="7"/>
  <c r="EB42" i="7"/>
  <c r="DZ43" i="7"/>
  <c r="EA43" i="7"/>
  <c r="EB43" i="7"/>
  <c r="DZ44" i="7"/>
  <c r="EA44" i="7"/>
  <c r="EB44" i="7"/>
  <c r="DZ45" i="7"/>
  <c r="EA45" i="7"/>
  <c r="EB45" i="7"/>
  <c r="DZ46" i="7"/>
  <c r="EA46" i="7"/>
  <c r="EB46" i="7"/>
  <c r="DZ47" i="7"/>
  <c r="EA47" i="7"/>
  <c r="EB47" i="7"/>
  <c r="DZ48" i="7"/>
  <c r="EA48" i="7"/>
  <c r="EB48" i="7"/>
  <c r="DZ49" i="7"/>
  <c r="EA49" i="7"/>
  <c r="EB49" i="7"/>
  <c r="DZ50" i="7"/>
  <c r="EA50" i="7"/>
  <c r="EB50" i="7"/>
  <c r="DZ51" i="7"/>
  <c r="EA51" i="7"/>
  <c r="EB51" i="7"/>
  <c r="DZ52" i="7"/>
  <c r="EA52" i="7"/>
  <c r="EB52" i="7"/>
  <c r="DZ53" i="7"/>
  <c r="EA53" i="7"/>
  <c r="EB53" i="7"/>
  <c r="DZ54" i="7"/>
  <c r="EA54" i="7"/>
  <c r="EB54" i="7"/>
  <c r="DZ55" i="7"/>
  <c r="EA55" i="7"/>
  <c r="EB55" i="7"/>
  <c r="DZ56" i="7"/>
  <c r="EA56" i="7"/>
  <c r="EB56" i="7"/>
  <c r="DZ57" i="7"/>
  <c r="EA57" i="7"/>
  <c r="EB57" i="7"/>
  <c r="DZ58" i="7"/>
  <c r="EA58" i="7"/>
  <c r="EB58" i="7"/>
  <c r="DZ59" i="7"/>
  <c r="EA59" i="7"/>
  <c r="EB59" i="7"/>
  <c r="DZ60" i="7"/>
  <c r="EA60" i="7"/>
  <c r="EB60" i="7"/>
  <c r="DZ61" i="7"/>
  <c r="EA61" i="7"/>
  <c r="EB61" i="7"/>
  <c r="DZ62" i="7"/>
  <c r="EA62" i="7"/>
  <c r="EB62" i="7"/>
  <c r="DZ63" i="7"/>
  <c r="EA63" i="7"/>
  <c r="EB63" i="7"/>
  <c r="DZ64" i="7"/>
  <c r="EA64" i="7"/>
  <c r="EB64" i="7"/>
  <c r="DZ65" i="7"/>
  <c r="EA65" i="7"/>
  <c r="EB65" i="7"/>
  <c r="DZ66" i="7"/>
  <c r="EA66" i="7"/>
  <c r="EB66" i="7"/>
  <c r="DZ67" i="7"/>
  <c r="EA67" i="7"/>
  <c r="EB67" i="7"/>
  <c r="DZ68" i="7"/>
  <c r="EA68" i="7"/>
  <c r="EB68" i="7"/>
  <c r="DZ69" i="7"/>
  <c r="EA69" i="7"/>
  <c r="EB69" i="7"/>
  <c r="DZ70" i="7"/>
  <c r="EA70" i="7"/>
  <c r="EB70" i="7"/>
  <c r="DZ71" i="7"/>
  <c r="EA71" i="7"/>
  <c r="EB71" i="7"/>
  <c r="DZ72" i="7"/>
  <c r="EA72" i="7"/>
  <c r="EB72" i="7"/>
  <c r="DZ73" i="7"/>
  <c r="EA73" i="7"/>
  <c r="EB73" i="7"/>
  <c r="DZ74" i="7"/>
  <c r="EA74" i="7"/>
  <c r="EB74" i="7"/>
  <c r="DZ75" i="7"/>
  <c r="EA75" i="7"/>
  <c r="EB75" i="7"/>
  <c r="DZ76" i="7"/>
  <c r="EA76" i="7"/>
  <c r="EB76" i="7"/>
  <c r="DZ77" i="7"/>
  <c r="EA77" i="7"/>
  <c r="EB77" i="7"/>
  <c r="DZ78" i="7"/>
  <c r="EA78" i="7"/>
  <c r="EB78" i="7"/>
  <c r="DZ79" i="7"/>
  <c r="EA79" i="7"/>
  <c r="EB79" i="7"/>
  <c r="DZ80" i="7"/>
  <c r="EA80" i="7"/>
  <c r="EB80" i="7"/>
  <c r="DZ81" i="7"/>
  <c r="EA81" i="7"/>
  <c r="EB81" i="7"/>
  <c r="DZ82" i="7"/>
  <c r="EA82" i="7"/>
  <c r="EB82" i="7"/>
  <c r="DZ83" i="7"/>
  <c r="EA83" i="7"/>
  <c r="EB83" i="7"/>
  <c r="DZ84" i="7"/>
  <c r="EA84" i="7"/>
  <c r="EB84" i="7"/>
  <c r="DZ85" i="7"/>
  <c r="EA85" i="7"/>
  <c r="EB85" i="7"/>
  <c r="DZ86" i="7"/>
  <c r="EA86" i="7"/>
  <c r="EB86" i="7"/>
  <c r="DZ87" i="7"/>
  <c r="EA87" i="7"/>
  <c r="EB87" i="7"/>
  <c r="DZ88" i="7"/>
  <c r="EA88" i="7"/>
  <c r="EB88" i="7"/>
  <c r="DZ89" i="7"/>
  <c r="EA89" i="7"/>
  <c r="EB89" i="7"/>
  <c r="DZ90" i="7"/>
  <c r="EA90" i="7"/>
  <c r="EB90" i="7"/>
  <c r="DZ91" i="7"/>
  <c r="EA91" i="7"/>
  <c r="EB91" i="7"/>
  <c r="DZ92" i="7"/>
  <c r="EA92" i="7"/>
  <c r="EB92" i="7"/>
  <c r="DZ93" i="7"/>
  <c r="EA93" i="7"/>
  <c r="EB93" i="7"/>
  <c r="DZ94" i="7"/>
  <c r="EA94" i="7"/>
  <c r="EB94" i="7"/>
  <c r="DZ95" i="7"/>
  <c r="EA95" i="7"/>
  <c r="EB95" i="7"/>
  <c r="DZ96" i="7"/>
  <c r="EA96" i="7"/>
  <c r="EB96" i="7"/>
  <c r="DZ97" i="7"/>
  <c r="EA97" i="7"/>
  <c r="EB97" i="7"/>
  <c r="DZ98" i="7"/>
  <c r="EA98" i="7"/>
  <c r="EB98" i="7"/>
  <c r="DZ99" i="7"/>
  <c r="EA99" i="7"/>
  <c r="EB99" i="7"/>
  <c r="DZ100" i="7"/>
  <c r="EA100" i="7"/>
  <c r="EB100" i="7"/>
  <c r="DZ101" i="7"/>
  <c r="EA101" i="7"/>
  <c r="EB101" i="7"/>
  <c r="DZ102" i="7"/>
  <c r="EC20" i="7"/>
  <c r="EC21" i="7"/>
  <c r="EC22" i="7"/>
  <c r="EC23" i="7"/>
  <c r="EC24" i="7"/>
  <c r="EC25" i="7"/>
  <c r="EC26" i="7"/>
  <c r="EC27" i="7"/>
  <c r="EC28" i="7"/>
  <c r="EC29" i="7"/>
  <c r="EC30" i="7"/>
  <c r="EC31" i="7"/>
  <c r="EC32" i="7"/>
  <c r="EC33" i="7"/>
  <c r="EC34" i="7"/>
  <c r="EC35" i="7"/>
  <c r="EC36" i="7"/>
  <c r="EC37" i="7"/>
  <c r="EC38" i="7"/>
  <c r="EC39" i="7"/>
  <c r="EC40" i="7"/>
  <c r="EC41" i="7"/>
  <c r="EC42" i="7"/>
  <c r="EC43" i="7"/>
  <c r="EC44" i="7"/>
  <c r="EC45" i="7"/>
  <c r="EC46" i="7"/>
  <c r="EC47" i="7"/>
  <c r="EC48" i="7"/>
  <c r="EC49" i="7"/>
  <c r="EC50" i="7"/>
  <c r="EC51" i="7"/>
  <c r="EC52" i="7"/>
  <c r="EC53" i="7"/>
  <c r="EC54" i="7"/>
  <c r="EC55" i="7"/>
  <c r="EC56" i="7"/>
  <c r="EC57" i="7"/>
  <c r="EC58" i="7"/>
  <c r="EC59" i="7"/>
  <c r="EC60" i="7"/>
  <c r="EC61" i="7"/>
  <c r="EC62" i="7"/>
  <c r="EC63" i="7"/>
  <c r="EC64" i="7"/>
  <c r="EC65" i="7"/>
  <c r="EC66" i="7"/>
  <c r="EC67" i="7"/>
  <c r="EC68" i="7"/>
  <c r="EC69" i="7"/>
  <c r="EC70" i="7"/>
  <c r="EC71" i="7"/>
  <c r="EC72" i="7"/>
  <c r="EC73" i="7"/>
  <c r="EC74" i="7"/>
  <c r="EC75" i="7"/>
  <c r="EC76" i="7"/>
  <c r="EC77" i="7"/>
  <c r="EC78" i="7"/>
  <c r="EC79" i="7"/>
  <c r="EC80" i="7"/>
  <c r="EC81" i="7"/>
  <c r="EC82" i="7"/>
  <c r="EC83" i="7"/>
  <c r="EC84" i="7"/>
  <c r="EC85" i="7"/>
  <c r="EC86" i="7"/>
  <c r="EC87" i="7"/>
  <c r="EC88" i="7"/>
  <c r="EC89" i="7"/>
  <c r="EC90" i="7"/>
  <c r="EC91" i="7"/>
  <c r="EC92" i="7"/>
  <c r="EC93" i="7"/>
  <c r="EC94" i="7"/>
  <c r="EC95" i="7"/>
  <c r="EC96" i="7"/>
  <c r="EC97" i="7"/>
  <c r="EC98" i="7"/>
  <c r="EC99" i="7"/>
  <c r="EC100" i="7"/>
  <c r="EC101" i="7"/>
  <c r="EC102" i="7"/>
  <c r="ED20" i="7"/>
  <c r="ED21" i="7"/>
  <c r="ED22" i="7"/>
  <c r="ED23" i="7"/>
  <c r="ED24" i="7"/>
  <c r="ED25" i="7"/>
  <c r="ED26" i="7"/>
  <c r="ED27" i="7"/>
  <c r="ED28" i="7"/>
  <c r="ED29" i="7"/>
  <c r="ED30" i="7"/>
  <c r="ED31" i="7"/>
  <c r="ED32" i="7"/>
  <c r="ED33" i="7"/>
  <c r="ED34" i="7"/>
  <c r="ED35" i="7"/>
  <c r="ED36" i="7"/>
  <c r="ED37" i="7"/>
  <c r="ED38" i="7"/>
  <c r="ED39" i="7"/>
  <c r="ED40" i="7"/>
  <c r="ED41" i="7"/>
  <c r="ED42" i="7"/>
  <c r="ED43" i="7"/>
  <c r="ED44" i="7"/>
  <c r="ED45" i="7"/>
  <c r="ED46" i="7"/>
  <c r="ED47" i="7"/>
  <c r="ED48" i="7"/>
  <c r="ED49" i="7"/>
  <c r="ED50" i="7"/>
  <c r="ED51" i="7"/>
  <c r="ED52" i="7"/>
  <c r="ED53" i="7"/>
  <c r="ED54" i="7"/>
  <c r="ED55" i="7"/>
  <c r="ED56" i="7"/>
  <c r="ED57" i="7"/>
  <c r="ED58" i="7"/>
  <c r="ED59" i="7"/>
  <c r="ED60" i="7"/>
  <c r="ED61" i="7"/>
  <c r="ED62" i="7"/>
  <c r="ED63" i="7"/>
  <c r="ED64" i="7"/>
  <c r="ED65" i="7"/>
  <c r="ED66" i="7"/>
  <c r="ED67" i="7"/>
  <c r="ED68" i="7"/>
  <c r="ED69" i="7"/>
  <c r="ED70" i="7"/>
  <c r="ED71" i="7"/>
  <c r="ED72" i="7"/>
  <c r="ED73" i="7"/>
  <c r="ED74" i="7"/>
  <c r="ED75" i="7"/>
  <c r="ED76" i="7"/>
  <c r="ED77" i="7"/>
  <c r="ED78" i="7"/>
  <c r="ED79" i="7"/>
  <c r="ED80" i="7"/>
  <c r="ED81" i="7"/>
  <c r="ED82" i="7"/>
  <c r="ED83" i="7"/>
  <c r="ED84" i="7"/>
  <c r="ED85" i="7"/>
  <c r="ED86" i="7"/>
  <c r="ED87" i="7"/>
  <c r="ED88" i="7"/>
  <c r="ED89" i="7"/>
  <c r="ED90" i="7"/>
  <c r="ED91" i="7"/>
  <c r="ED92" i="7"/>
  <c r="ED93" i="7"/>
  <c r="ED94" i="7"/>
  <c r="ED95" i="7"/>
  <c r="ED96" i="7"/>
  <c r="ED97" i="7"/>
  <c r="ED98" i="7"/>
  <c r="ED99" i="7"/>
  <c r="ED100" i="7"/>
  <c r="ED101" i="7"/>
  <c r="ED102" i="7"/>
  <c r="EE20" i="7"/>
  <c r="EE21" i="7"/>
  <c r="EE22" i="7"/>
  <c r="EE23" i="7"/>
  <c r="EE24" i="7"/>
  <c r="EE25" i="7"/>
  <c r="EE26" i="7"/>
  <c r="EE27" i="7"/>
  <c r="EE28" i="7"/>
  <c r="EE29" i="7"/>
  <c r="EE30" i="7"/>
  <c r="EE31" i="7"/>
  <c r="EE32" i="7"/>
  <c r="EE33" i="7"/>
  <c r="EE34" i="7"/>
  <c r="EE35" i="7"/>
  <c r="EE36" i="7"/>
  <c r="EE37" i="7"/>
  <c r="EE38" i="7"/>
  <c r="EE39" i="7"/>
  <c r="EE40" i="7"/>
  <c r="EE41" i="7"/>
  <c r="EE42" i="7"/>
  <c r="EE43" i="7"/>
  <c r="EE44" i="7"/>
  <c r="EE45" i="7"/>
  <c r="EE46" i="7"/>
  <c r="EE47" i="7"/>
  <c r="EE48" i="7"/>
  <c r="EE49" i="7"/>
  <c r="EE50" i="7"/>
  <c r="EE51" i="7"/>
  <c r="EE52" i="7"/>
  <c r="EE53" i="7"/>
  <c r="EE54" i="7"/>
  <c r="EE55" i="7"/>
  <c r="EE56" i="7"/>
  <c r="EE57" i="7"/>
  <c r="EE58" i="7"/>
  <c r="EE59" i="7"/>
  <c r="EE60" i="7"/>
  <c r="EE61" i="7"/>
  <c r="EE62" i="7"/>
  <c r="EE63" i="7"/>
  <c r="EE64" i="7"/>
  <c r="EE65" i="7"/>
  <c r="EE66" i="7"/>
  <c r="EE67" i="7"/>
  <c r="EE68" i="7"/>
  <c r="EE69" i="7"/>
  <c r="EE70" i="7"/>
  <c r="EE71" i="7"/>
  <c r="EE72" i="7"/>
  <c r="EE73" i="7"/>
  <c r="EE74" i="7"/>
  <c r="EE75" i="7"/>
  <c r="EE76" i="7"/>
  <c r="EE77" i="7"/>
  <c r="EE78" i="7"/>
  <c r="EE79" i="7"/>
  <c r="EE80" i="7"/>
  <c r="EE81" i="7"/>
  <c r="EE82" i="7"/>
  <c r="EE83" i="7"/>
  <c r="EE84" i="7"/>
  <c r="EE85" i="7"/>
  <c r="EE86" i="7"/>
  <c r="EE87" i="7"/>
  <c r="EE88" i="7"/>
  <c r="EE89" i="7"/>
  <c r="EE90" i="7"/>
  <c r="EE91" i="7"/>
  <c r="EE92" i="7"/>
  <c r="EE93" i="7"/>
  <c r="EE94" i="7"/>
  <c r="EE95" i="7"/>
  <c r="EE96" i="7"/>
  <c r="EE97" i="7"/>
  <c r="EE98" i="7"/>
  <c r="EE99" i="7"/>
  <c r="EE100" i="7"/>
  <c r="EE101" i="7"/>
  <c r="EE102" i="7"/>
  <c r="EF20" i="7"/>
  <c r="EF21" i="7"/>
  <c r="EF22" i="7"/>
  <c r="EF23" i="7"/>
  <c r="EF24" i="7"/>
  <c r="EF25" i="7"/>
  <c r="EF26" i="7"/>
  <c r="EF27" i="7"/>
  <c r="EF28" i="7"/>
  <c r="EF29" i="7"/>
  <c r="EF30" i="7"/>
  <c r="EF31" i="7"/>
  <c r="EF32" i="7"/>
  <c r="EF33" i="7"/>
  <c r="EF34" i="7"/>
  <c r="EF35" i="7"/>
  <c r="EF36" i="7"/>
  <c r="EF37" i="7"/>
  <c r="EF38" i="7"/>
  <c r="EF39" i="7"/>
  <c r="EF40" i="7"/>
  <c r="EF41" i="7"/>
  <c r="EF42" i="7"/>
  <c r="EF43" i="7"/>
  <c r="EF44" i="7"/>
  <c r="EF45" i="7"/>
  <c r="EF46" i="7"/>
  <c r="EF47" i="7"/>
  <c r="EF48" i="7"/>
  <c r="EF49" i="7"/>
  <c r="EF50" i="7"/>
  <c r="EF51" i="7"/>
  <c r="EF52" i="7"/>
  <c r="EF53" i="7"/>
  <c r="EF54" i="7"/>
  <c r="EF55" i="7"/>
  <c r="EF56" i="7"/>
  <c r="EF57" i="7"/>
  <c r="EF58" i="7"/>
  <c r="EF59" i="7"/>
  <c r="EF60" i="7"/>
  <c r="EF61" i="7"/>
  <c r="EF62" i="7"/>
  <c r="EF63" i="7"/>
  <c r="EF64" i="7"/>
  <c r="EF65" i="7"/>
  <c r="EF66" i="7"/>
  <c r="EF67" i="7"/>
  <c r="EF68" i="7"/>
  <c r="EF69" i="7"/>
  <c r="EF70" i="7"/>
  <c r="EF71" i="7"/>
  <c r="EF72" i="7"/>
  <c r="EF73" i="7"/>
  <c r="EF74" i="7"/>
  <c r="EF75" i="7"/>
  <c r="EF76" i="7"/>
  <c r="EF77" i="7"/>
  <c r="EF78" i="7"/>
  <c r="EF79" i="7"/>
  <c r="EF80" i="7"/>
  <c r="EF81" i="7"/>
  <c r="EF82" i="7"/>
  <c r="EF83" i="7"/>
  <c r="EF84" i="7"/>
  <c r="EF85" i="7"/>
  <c r="EF86" i="7"/>
  <c r="EF87" i="7"/>
  <c r="EF88" i="7"/>
  <c r="EF89" i="7"/>
  <c r="EF90" i="7"/>
  <c r="EF91" i="7"/>
  <c r="EF92" i="7"/>
  <c r="EF93" i="7"/>
  <c r="EF94" i="7"/>
  <c r="EF95" i="7"/>
  <c r="EF96" i="7"/>
  <c r="EF97" i="7"/>
  <c r="EF98" i="7"/>
  <c r="EF99" i="7"/>
  <c r="EF100" i="7"/>
  <c r="EF101" i="7"/>
  <c r="EF102" i="7"/>
  <c r="EG20" i="7"/>
  <c r="EG21" i="7"/>
  <c r="EG22" i="7"/>
  <c r="EG23" i="7"/>
  <c r="EG24" i="7"/>
  <c r="EG25" i="7"/>
  <c r="EG26" i="7"/>
  <c r="EG27" i="7"/>
  <c r="EG28" i="7"/>
  <c r="EG29" i="7"/>
  <c r="EG30" i="7"/>
  <c r="EG31" i="7"/>
  <c r="EG32" i="7"/>
  <c r="EG33" i="7"/>
  <c r="EG34" i="7"/>
  <c r="EG35" i="7"/>
  <c r="EG36" i="7"/>
  <c r="EG37" i="7"/>
  <c r="EG38" i="7"/>
  <c r="EG39" i="7"/>
  <c r="EG40" i="7"/>
  <c r="EG41" i="7"/>
  <c r="EG42" i="7"/>
  <c r="EG43" i="7"/>
  <c r="EG44" i="7"/>
  <c r="EG45" i="7"/>
  <c r="EG46" i="7"/>
  <c r="EG47" i="7"/>
  <c r="EG48" i="7"/>
  <c r="EG49" i="7"/>
  <c r="EG50" i="7"/>
  <c r="EG51" i="7"/>
  <c r="EG52" i="7"/>
  <c r="EG53" i="7"/>
  <c r="EG54" i="7"/>
  <c r="EG55" i="7"/>
  <c r="EG56" i="7"/>
  <c r="EG57" i="7"/>
  <c r="EG58" i="7"/>
  <c r="EG59" i="7"/>
  <c r="EG60" i="7"/>
  <c r="EG61" i="7"/>
  <c r="EG62" i="7"/>
  <c r="EG63" i="7"/>
  <c r="EG64" i="7"/>
  <c r="EG65" i="7"/>
  <c r="EG66" i="7"/>
  <c r="EG67" i="7"/>
  <c r="EG68" i="7"/>
  <c r="EG69" i="7"/>
  <c r="EG70" i="7"/>
  <c r="EG71" i="7"/>
  <c r="EG72" i="7"/>
  <c r="EG73" i="7"/>
  <c r="EG74" i="7"/>
  <c r="EG75" i="7"/>
  <c r="EG76" i="7"/>
  <c r="EG77" i="7"/>
  <c r="EG78" i="7"/>
  <c r="EG79" i="7"/>
  <c r="EG80" i="7"/>
  <c r="EG81" i="7"/>
  <c r="EG82" i="7"/>
  <c r="EG83" i="7"/>
  <c r="EG84" i="7"/>
  <c r="EG85" i="7"/>
  <c r="EG86" i="7"/>
  <c r="EG87" i="7"/>
  <c r="EG88" i="7"/>
  <c r="EG89" i="7"/>
  <c r="EG90" i="7"/>
  <c r="EG91" i="7"/>
  <c r="EG92" i="7"/>
  <c r="EG93" i="7"/>
  <c r="EG94" i="7"/>
  <c r="EG95" i="7"/>
  <c r="EG96" i="7"/>
  <c r="EG97" i="7"/>
  <c r="EG98" i="7"/>
  <c r="EG99" i="7"/>
  <c r="EG100" i="7"/>
  <c r="EG101" i="7"/>
  <c r="EG102" i="7"/>
  <c r="EH20" i="7"/>
  <c r="EH21" i="7"/>
  <c r="EH22" i="7"/>
  <c r="EH23" i="7"/>
  <c r="EH24" i="7"/>
  <c r="EH25" i="7"/>
  <c r="EH26" i="7"/>
  <c r="EH27" i="7"/>
  <c r="EH28" i="7"/>
  <c r="EH29" i="7"/>
  <c r="EH30" i="7"/>
  <c r="EH31" i="7"/>
  <c r="EH32" i="7"/>
  <c r="EH33" i="7"/>
  <c r="EH34" i="7"/>
  <c r="EH35" i="7"/>
  <c r="EH36" i="7"/>
  <c r="EH37" i="7"/>
  <c r="EH38" i="7"/>
  <c r="EH39" i="7"/>
  <c r="EH40" i="7"/>
  <c r="EH41" i="7"/>
  <c r="EH42" i="7"/>
  <c r="EH43" i="7"/>
  <c r="EH44" i="7"/>
  <c r="EH45" i="7"/>
  <c r="EH46" i="7"/>
  <c r="EH47" i="7"/>
  <c r="EH48" i="7"/>
  <c r="EH49" i="7"/>
  <c r="EH50" i="7"/>
  <c r="EH51" i="7"/>
  <c r="EH52" i="7"/>
  <c r="EH53" i="7"/>
  <c r="EH54" i="7"/>
  <c r="EH55" i="7"/>
  <c r="EH56" i="7"/>
  <c r="EH57" i="7"/>
  <c r="EH58" i="7"/>
  <c r="EH59" i="7"/>
  <c r="EH60" i="7"/>
  <c r="EH61" i="7"/>
  <c r="EH62" i="7"/>
  <c r="EH63" i="7"/>
  <c r="EH64" i="7"/>
  <c r="EH65" i="7"/>
  <c r="EH66" i="7"/>
  <c r="EH67" i="7"/>
  <c r="EH68" i="7"/>
  <c r="EH69" i="7"/>
  <c r="EH70" i="7"/>
  <c r="EH71" i="7"/>
  <c r="EH72" i="7"/>
  <c r="EH73" i="7"/>
  <c r="EH74" i="7"/>
  <c r="EH75" i="7"/>
  <c r="EH76" i="7"/>
  <c r="EH77" i="7"/>
  <c r="EH78" i="7"/>
  <c r="EH79" i="7"/>
  <c r="EH80" i="7"/>
  <c r="EH81" i="7"/>
  <c r="EH82" i="7"/>
  <c r="EH83" i="7"/>
  <c r="EH84" i="7"/>
  <c r="EH85" i="7"/>
  <c r="EH86" i="7"/>
  <c r="EH87" i="7"/>
  <c r="EH88" i="7"/>
  <c r="EH89" i="7"/>
  <c r="EH90" i="7"/>
  <c r="EH91" i="7"/>
  <c r="EH92" i="7"/>
  <c r="EH93" i="7"/>
  <c r="EH94" i="7"/>
  <c r="EH95" i="7"/>
  <c r="EH96" i="7"/>
  <c r="EH97" i="7"/>
  <c r="EH98" i="7"/>
  <c r="EH99" i="7"/>
  <c r="EH100" i="7"/>
  <c r="EH101" i="7"/>
  <c r="EH102" i="7"/>
  <c r="EI20" i="7"/>
  <c r="EI21" i="7"/>
  <c r="EI22" i="7"/>
  <c r="EI23" i="7"/>
  <c r="EI24" i="7"/>
  <c r="EI25" i="7"/>
  <c r="EI26" i="7"/>
  <c r="EI27" i="7"/>
  <c r="EI28" i="7"/>
  <c r="EI29" i="7"/>
  <c r="EI30" i="7"/>
  <c r="EI31" i="7"/>
  <c r="EI32" i="7"/>
  <c r="EI33" i="7"/>
  <c r="EI34" i="7"/>
  <c r="EI35" i="7"/>
  <c r="EI36" i="7"/>
  <c r="EI37" i="7"/>
  <c r="EI38" i="7"/>
  <c r="EI39" i="7"/>
  <c r="EI40" i="7"/>
  <c r="EI41" i="7"/>
  <c r="EI42" i="7"/>
  <c r="EI43" i="7"/>
  <c r="EI44" i="7"/>
  <c r="EI45" i="7"/>
  <c r="EI46" i="7"/>
  <c r="EI47" i="7"/>
  <c r="EI48" i="7"/>
  <c r="EI49" i="7"/>
  <c r="EI50" i="7"/>
  <c r="EI51" i="7"/>
  <c r="EI52" i="7"/>
  <c r="EI53" i="7"/>
  <c r="EI54" i="7"/>
  <c r="EI55" i="7"/>
  <c r="EI56" i="7"/>
  <c r="EI57" i="7"/>
  <c r="EI58" i="7"/>
  <c r="EI59" i="7"/>
  <c r="EI60" i="7"/>
  <c r="EI61" i="7"/>
  <c r="EI62" i="7"/>
  <c r="EI63" i="7"/>
  <c r="EI64" i="7"/>
  <c r="EI65" i="7"/>
  <c r="EI66" i="7"/>
  <c r="EI67" i="7"/>
  <c r="EI68" i="7"/>
  <c r="EI69" i="7"/>
  <c r="EI70" i="7"/>
  <c r="EI71" i="7"/>
  <c r="EI72" i="7"/>
  <c r="EI73" i="7"/>
  <c r="EI74" i="7"/>
  <c r="EI75" i="7"/>
  <c r="EI76" i="7"/>
  <c r="EI77" i="7"/>
  <c r="EI78" i="7"/>
  <c r="EI79" i="7"/>
  <c r="EI80" i="7"/>
  <c r="EI81" i="7"/>
  <c r="EI82" i="7"/>
  <c r="EI83" i="7"/>
  <c r="EI84" i="7"/>
  <c r="EI85" i="7"/>
  <c r="EI86" i="7"/>
  <c r="EI87" i="7"/>
  <c r="EI88" i="7"/>
  <c r="EI89" i="7"/>
  <c r="EI90" i="7"/>
  <c r="EI91" i="7"/>
  <c r="EI92" i="7"/>
  <c r="EI93" i="7"/>
  <c r="EI94" i="7"/>
  <c r="EI95" i="7"/>
  <c r="EI96" i="7"/>
  <c r="EI97" i="7"/>
  <c r="EI98" i="7"/>
  <c r="EI99" i="7"/>
  <c r="EI100" i="7"/>
  <c r="EI101" i="7"/>
  <c r="EI102" i="7"/>
  <c r="EJ20" i="7"/>
  <c r="EJ21" i="7"/>
  <c r="EJ22" i="7"/>
  <c r="EJ23" i="7"/>
  <c r="EJ24" i="7"/>
  <c r="EJ25" i="7"/>
  <c r="EJ26" i="7"/>
  <c r="EJ27" i="7"/>
  <c r="EJ28" i="7"/>
  <c r="EJ29" i="7"/>
  <c r="EJ30" i="7"/>
  <c r="EJ31" i="7"/>
  <c r="EJ32" i="7"/>
  <c r="EJ33" i="7"/>
  <c r="EJ34" i="7"/>
  <c r="EJ35" i="7"/>
  <c r="EJ36" i="7"/>
  <c r="EJ37" i="7"/>
  <c r="EJ38" i="7"/>
  <c r="EJ39" i="7"/>
  <c r="EJ40" i="7"/>
  <c r="EJ41" i="7"/>
  <c r="EJ42" i="7"/>
  <c r="EJ43" i="7"/>
  <c r="EJ44" i="7"/>
  <c r="EJ45" i="7"/>
  <c r="EJ46" i="7"/>
  <c r="EJ47" i="7"/>
  <c r="EJ48" i="7"/>
  <c r="EJ49" i="7"/>
  <c r="EJ50" i="7"/>
  <c r="EJ51" i="7"/>
  <c r="EJ52" i="7"/>
  <c r="EJ53" i="7"/>
  <c r="EJ54" i="7"/>
  <c r="EJ55" i="7"/>
  <c r="EJ56" i="7"/>
  <c r="EJ57" i="7"/>
  <c r="EJ58" i="7"/>
  <c r="EJ59" i="7"/>
  <c r="EJ60" i="7"/>
  <c r="EJ61" i="7"/>
  <c r="EJ62" i="7"/>
  <c r="EJ63" i="7"/>
  <c r="EJ64" i="7"/>
  <c r="EJ65" i="7"/>
  <c r="EJ66" i="7"/>
  <c r="EJ67" i="7"/>
  <c r="EJ68" i="7"/>
  <c r="EJ69" i="7"/>
  <c r="EJ70" i="7"/>
  <c r="EJ71" i="7"/>
  <c r="EJ72" i="7"/>
  <c r="EJ73" i="7"/>
  <c r="EJ74" i="7"/>
  <c r="EJ75" i="7"/>
  <c r="EJ76" i="7"/>
  <c r="EJ77" i="7"/>
  <c r="EJ78" i="7"/>
  <c r="EJ79" i="7"/>
  <c r="EJ80" i="7"/>
  <c r="EJ81" i="7"/>
  <c r="EJ82" i="7"/>
  <c r="EJ83" i="7"/>
  <c r="EJ84" i="7"/>
  <c r="EJ85" i="7"/>
  <c r="EJ86" i="7"/>
  <c r="EJ87" i="7"/>
  <c r="EJ88" i="7"/>
  <c r="EJ89" i="7"/>
  <c r="EJ90" i="7"/>
  <c r="EJ91" i="7"/>
  <c r="EJ92" i="7"/>
  <c r="EJ93" i="7"/>
  <c r="EJ94" i="7"/>
  <c r="EJ95" i="7"/>
  <c r="EJ96" i="7"/>
  <c r="EJ97" i="7"/>
  <c r="EJ98" i="7"/>
  <c r="EJ99" i="7"/>
  <c r="EJ100" i="7"/>
  <c r="EJ101" i="7"/>
  <c r="EJ102" i="7"/>
  <c r="EK20" i="7"/>
  <c r="EK21" i="7"/>
  <c r="EK22" i="7"/>
  <c r="EK23" i="7"/>
  <c r="EK24" i="7"/>
  <c r="EK25" i="7"/>
  <c r="EK26" i="7"/>
  <c r="EK27" i="7"/>
  <c r="EK28" i="7"/>
  <c r="EK29" i="7"/>
  <c r="EK30" i="7"/>
  <c r="EK31" i="7"/>
  <c r="EK32" i="7"/>
  <c r="EK33" i="7"/>
  <c r="EK34" i="7"/>
  <c r="EK35" i="7"/>
  <c r="EK36" i="7"/>
  <c r="EK37" i="7"/>
  <c r="EK38" i="7"/>
  <c r="EK39" i="7"/>
  <c r="EK40" i="7"/>
  <c r="EK41" i="7"/>
  <c r="EK42" i="7"/>
  <c r="EK43" i="7"/>
  <c r="EK44" i="7"/>
  <c r="EK45" i="7"/>
  <c r="EK46" i="7"/>
  <c r="EK47" i="7"/>
  <c r="EK48" i="7"/>
  <c r="EK49" i="7"/>
  <c r="EK50" i="7"/>
  <c r="EK51" i="7"/>
  <c r="EK52" i="7"/>
  <c r="EK53" i="7"/>
  <c r="EK54" i="7"/>
  <c r="EK55" i="7"/>
  <c r="EK56" i="7"/>
  <c r="EK57" i="7"/>
  <c r="EK58" i="7"/>
  <c r="EK59" i="7"/>
  <c r="EK60" i="7"/>
  <c r="EK61" i="7"/>
  <c r="EK62" i="7"/>
  <c r="EK63" i="7"/>
  <c r="EK64" i="7"/>
  <c r="EK65" i="7"/>
  <c r="EK66" i="7"/>
  <c r="EK67" i="7"/>
  <c r="EK68" i="7"/>
  <c r="EK69" i="7"/>
  <c r="EK70" i="7"/>
  <c r="EK71" i="7"/>
  <c r="EK72" i="7"/>
  <c r="EK73" i="7"/>
  <c r="EK74" i="7"/>
  <c r="EK75" i="7"/>
  <c r="EK76" i="7"/>
  <c r="EK77" i="7"/>
  <c r="EK78" i="7"/>
  <c r="EK79" i="7"/>
  <c r="EK80" i="7"/>
  <c r="EK81" i="7"/>
  <c r="EK82" i="7"/>
  <c r="EK83" i="7"/>
  <c r="EK84" i="7"/>
  <c r="EK85" i="7"/>
  <c r="EK86" i="7"/>
  <c r="EK87" i="7"/>
  <c r="EK88" i="7"/>
  <c r="EK89" i="7"/>
  <c r="EK90" i="7"/>
  <c r="EK91" i="7"/>
  <c r="EK92" i="7"/>
  <c r="EK93" i="7"/>
  <c r="EK94" i="7"/>
  <c r="EK95" i="7"/>
  <c r="EK96" i="7"/>
  <c r="EK97" i="7"/>
  <c r="EK98" i="7"/>
  <c r="EK99" i="7"/>
  <c r="EK100" i="7"/>
  <c r="EK101" i="7"/>
  <c r="EK102" i="7"/>
  <c r="EL20" i="7"/>
  <c r="EL21" i="7"/>
  <c r="EL22" i="7"/>
  <c r="EL23" i="7"/>
  <c r="EL24" i="7"/>
  <c r="EL25" i="7"/>
  <c r="EL26" i="7"/>
  <c r="EL27" i="7"/>
  <c r="EL28" i="7"/>
  <c r="EL29" i="7"/>
  <c r="EL30" i="7"/>
  <c r="EL31" i="7"/>
  <c r="EL32" i="7"/>
  <c r="EL33" i="7"/>
  <c r="EL34" i="7"/>
  <c r="EL35" i="7"/>
  <c r="EL36" i="7"/>
  <c r="EL37" i="7"/>
  <c r="EL38" i="7"/>
  <c r="EL39" i="7"/>
  <c r="EL40" i="7"/>
  <c r="EL41" i="7"/>
  <c r="EL42" i="7"/>
  <c r="EL43" i="7"/>
  <c r="EL44" i="7"/>
  <c r="EL45" i="7"/>
  <c r="EL46" i="7"/>
  <c r="EL47" i="7"/>
  <c r="EL48" i="7"/>
  <c r="EL49" i="7"/>
  <c r="EL50" i="7"/>
  <c r="EL51" i="7"/>
  <c r="EL52" i="7"/>
  <c r="EL53" i="7"/>
  <c r="EL54" i="7"/>
  <c r="EL55" i="7"/>
  <c r="EL56" i="7"/>
  <c r="EL57" i="7"/>
  <c r="EL58" i="7"/>
  <c r="EL59" i="7"/>
  <c r="EL60" i="7"/>
  <c r="EL61" i="7"/>
  <c r="EL62" i="7"/>
  <c r="EL63" i="7"/>
  <c r="EL64" i="7"/>
  <c r="EL65" i="7"/>
  <c r="EL66" i="7"/>
  <c r="EL67" i="7"/>
  <c r="EL68" i="7"/>
  <c r="EL69" i="7"/>
  <c r="EL70" i="7"/>
  <c r="EL71" i="7"/>
  <c r="EL72" i="7"/>
  <c r="EL73" i="7"/>
  <c r="EL74" i="7"/>
  <c r="EL75" i="7"/>
  <c r="EL76" i="7"/>
  <c r="EL77" i="7"/>
  <c r="EL78" i="7"/>
  <c r="EL79" i="7"/>
  <c r="EL80" i="7"/>
  <c r="EL81" i="7"/>
  <c r="EL82" i="7"/>
  <c r="EL83" i="7"/>
  <c r="EL84" i="7"/>
  <c r="EL85" i="7"/>
  <c r="EL86" i="7"/>
  <c r="EL87" i="7"/>
  <c r="EL88" i="7"/>
  <c r="EL89" i="7"/>
  <c r="EL90" i="7"/>
  <c r="EL91" i="7"/>
  <c r="EL92" i="7"/>
  <c r="EL93" i="7"/>
  <c r="EL94" i="7"/>
  <c r="EL95" i="7"/>
  <c r="EL96" i="7"/>
  <c r="EL97" i="7"/>
  <c r="EL98" i="7"/>
  <c r="EL99" i="7"/>
  <c r="EL100" i="7"/>
  <c r="EL101" i="7"/>
  <c r="EL102" i="7"/>
  <c r="EM20" i="7"/>
  <c r="EM21" i="7"/>
  <c r="EM22" i="7"/>
  <c r="EM23" i="7"/>
  <c r="EM24" i="7"/>
  <c r="EM25" i="7"/>
  <c r="EM26" i="7"/>
  <c r="EM27" i="7"/>
  <c r="EM28" i="7"/>
  <c r="EM29" i="7"/>
  <c r="EM30" i="7"/>
  <c r="EM31" i="7"/>
  <c r="EM32" i="7"/>
  <c r="EM33" i="7"/>
  <c r="EM34" i="7"/>
  <c r="EM35" i="7"/>
  <c r="EM36" i="7"/>
  <c r="EM37" i="7"/>
  <c r="EM38" i="7"/>
  <c r="EM39" i="7"/>
  <c r="EM40" i="7"/>
  <c r="EM41" i="7"/>
  <c r="EM42" i="7"/>
  <c r="EM43" i="7"/>
  <c r="EM44" i="7"/>
  <c r="EM45" i="7"/>
  <c r="EM46" i="7"/>
  <c r="EM47" i="7"/>
  <c r="EM48" i="7"/>
  <c r="EM49" i="7"/>
  <c r="EM50" i="7"/>
  <c r="EM51" i="7"/>
  <c r="EM52" i="7"/>
  <c r="EM53" i="7"/>
  <c r="EM54" i="7"/>
  <c r="EM55" i="7"/>
  <c r="EM56" i="7"/>
  <c r="EM57" i="7"/>
  <c r="EM58" i="7"/>
  <c r="EM59" i="7"/>
  <c r="EM60" i="7"/>
  <c r="EM61" i="7"/>
  <c r="EM62" i="7"/>
  <c r="EM63" i="7"/>
  <c r="EM64" i="7"/>
  <c r="EM65" i="7"/>
  <c r="EM66" i="7"/>
  <c r="EM67" i="7"/>
  <c r="EM68" i="7"/>
  <c r="EM69" i="7"/>
  <c r="EM70" i="7"/>
  <c r="EM71" i="7"/>
  <c r="EM72" i="7"/>
  <c r="EM73" i="7"/>
  <c r="EM74" i="7"/>
  <c r="EM75" i="7"/>
  <c r="EM76" i="7"/>
  <c r="EM77" i="7"/>
  <c r="EM78" i="7"/>
  <c r="EM79" i="7"/>
  <c r="EM80" i="7"/>
  <c r="EM81" i="7"/>
  <c r="EM82" i="7"/>
  <c r="EM83" i="7"/>
  <c r="EM84" i="7"/>
  <c r="EM85" i="7"/>
  <c r="EM86" i="7"/>
  <c r="EM87" i="7"/>
  <c r="EM88" i="7"/>
  <c r="EM89" i="7"/>
  <c r="EM90" i="7"/>
  <c r="EM91" i="7"/>
  <c r="EM92" i="7"/>
  <c r="EM93" i="7"/>
  <c r="EM94" i="7"/>
  <c r="EM95" i="7"/>
  <c r="EM96" i="7"/>
  <c r="EM97" i="7"/>
  <c r="EM98" i="7"/>
  <c r="EM99" i="7"/>
  <c r="EM100" i="7"/>
  <c r="EM101" i="7"/>
  <c r="EM102" i="7"/>
  <c r="EN20" i="7"/>
  <c r="EN21" i="7"/>
  <c r="EN22" i="7"/>
  <c r="EN23" i="7"/>
  <c r="EN24" i="7"/>
  <c r="EN25" i="7"/>
  <c r="EN26" i="7"/>
  <c r="EN27" i="7"/>
  <c r="EN28" i="7"/>
  <c r="EN29" i="7"/>
  <c r="EN30" i="7"/>
  <c r="EN31" i="7"/>
  <c r="EN32" i="7"/>
  <c r="EN33" i="7"/>
  <c r="EN34" i="7"/>
  <c r="EN35" i="7"/>
  <c r="EN36" i="7"/>
  <c r="EN37" i="7"/>
  <c r="EN38" i="7"/>
  <c r="EN39" i="7"/>
  <c r="EN40" i="7"/>
  <c r="EN41" i="7"/>
  <c r="EN42" i="7"/>
  <c r="EN43" i="7"/>
  <c r="EN44" i="7"/>
  <c r="EN45" i="7"/>
  <c r="EN46" i="7"/>
  <c r="EN47" i="7"/>
  <c r="EN48" i="7"/>
  <c r="EN49" i="7"/>
  <c r="EN50" i="7"/>
  <c r="EN51" i="7"/>
  <c r="EN52" i="7"/>
  <c r="EN53" i="7"/>
  <c r="EN54" i="7"/>
  <c r="EN55" i="7"/>
  <c r="EN56" i="7"/>
  <c r="EN57" i="7"/>
  <c r="EN58" i="7"/>
  <c r="EN59" i="7"/>
  <c r="EN60" i="7"/>
  <c r="EN61" i="7"/>
  <c r="EN62" i="7"/>
  <c r="EN63" i="7"/>
  <c r="EN64" i="7"/>
  <c r="EN65" i="7"/>
  <c r="EN66" i="7"/>
  <c r="EN67" i="7"/>
  <c r="EN68" i="7"/>
  <c r="EN69" i="7"/>
  <c r="EN70" i="7"/>
  <c r="EN71" i="7"/>
  <c r="EN72" i="7"/>
  <c r="EN73" i="7"/>
  <c r="EN74" i="7"/>
  <c r="EN75" i="7"/>
  <c r="EN76" i="7"/>
  <c r="EN77" i="7"/>
  <c r="EN78" i="7"/>
  <c r="EN79" i="7"/>
  <c r="EN80" i="7"/>
  <c r="EN81" i="7"/>
  <c r="EN82" i="7"/>
  <c r="EN83" i="7"/>
  <c r="EN84" i="7"/>
  <c r="EN85" i="7"/>
  <c r="EN86" i="7"/>
  <c r="EN87" i="7"/>
  <c r="EN88" i="7"/>
  <c r="EN89" i="7"/>
  <c r="EN90" i="7"/>
  <c r="EN91" i="7"/>
  <c r="EN92" i="7"/>
  <c r="EN93" i="7"/>
  <c r="EN94" i="7"/>
  <c r="EN95" i="7"/>
  <c r="EN96" i="7"/>
  <c r="EN97" i="7"/>
  <c r="EN98" i="7"/>
  <c r="EN99" i="7"/>
  <c r="EN100" i="7"/>
  <c r="EN101" i="7"/>
  <c r="EN102" i="7"/>
  <c r="EO20" i="7"/>
  <c r="EO21" i="7"/>
  <c r="EO22" i="7"/>
  <c r="EO23" i="7"/>
  <c r="EO24" i="7"/>
  <c r="EO25" i="7"/>
  <c r="EO26" i="7"/>
  <c r="EO27" i="7"/>
  <c r="EO28" i="7"/>
  <c r="EO29" i="7"/>
  <c r="EO30" i="7"/>
  <c r="EO31" i="7"/>
  <c r="EO32" i="7"/>
  <c r="EO33" i="7"/>
  <c r="EO34" i="7"/>
  <c r="EO35" i="7"/>
  <c r="EO36" i="7"/>
  <c r="EO37" i="7"/>
  <c r="EO38" i="7"/>
  <c r="EO39" i="7"/>
  <c r="EO40" i="7"/>
  <c r="EO41" i="7"/>
  <c r="EO42" i="7"/>
  <c r="EO43" i="7"/>
  <c r="EO44" i="7"/>
  <c r="EO45" i="7"/>
  <c r="EO46" i="7"/>
  <c r="EO47" i="7"/>
  <c r="EO48" i="7"/>
  <c r="EO49" i="7"/>
  <c r="EO50" i="7"/>
  <c r="EO51" i="7"/>
  <c r="EO52" i="7"/>
  <c r="EO53" i="7"/>
  <c r="EO54" i="7"/>
  <c r="EO55" i="7"/>
  <c r="EO56" i="7"/>
  <c r="EO57" i="7"/>
  <c r="EO58" i="7"/>
  <c r="EO59" i="7"/>
  <c r="EO60" i="7"/>
  <c r="EO61" i="7"/>
  <c r="EO62" i="7"/>
  <c r="EO63" i="7"/>
  <c r="EO64" i="7"/>
  <c r="EO65" i="7"/>
  <c r="EO66" i="7"/>
  <c r="EO67" i="7"/>
  <c r="EO68" i="7"/>
  <c r="EO69" i="7"/>
  <c r="EO70" i="7"/>
  <c r="EO71" i="7"/>
  <c r="EO72" i="7"/>
  <c r="EO73" i="7"/>
  <c r="EO74" i="7"/>
  <c r="EO75" i="7"/>
  <c r="EO76" i="7"/>
  <c r="EO77" i="7"/>
  <c r="EO78" i="7"/>
  <c r="EO79" i="7"/>
  <c r="EO80" i="7"/>
  <c r="EO81" i="7"/>
  <c r="EO82" i="7"/>
  <c r="EO83" i="7"/>
  <c r="EO84" i="7"/>
  <c r="EO85" i="7"/>
  <c r="EO86" i="7"/>
  <c r="EO87" i="7"/>
  <c r="EO88" i="7"/>
  <c r="EO89" i="7"/>
  <c r="EO90" i="7"/>
  <c r="EO91" i="7"/>
  <c r="EO92" i="7"/>
  <c r="EO93" i="7"/>
  <c r="EO94" i="7"/>
  <c r="EO95" i="7"/>
  <c r="EO96" i="7"/>
  <c r="EO97" i="7"/>
  <c r="EO98" i="7"/>
  <c r="EO99" i="7"/>
  <c r="EO100" i="7"/>
  <c r="EO101" i="7"/>
  <c r="EO102" i="7"/>
  <c r="EP20" i="7"/>
  <c r="EP21" i="7"/>
  <c r="EP22" i="7"/>
  <c r="EP23" i="7"/>
  <c r="EP24" i="7"/>
  <c r="EP25" i="7"/>
  <c r="EP26" i="7"/>
  <c r="EP27" i="7"/>
  <c r="EP28" i="7"/>
  <c r="EP29" i="7"/>
  <c r="EP30" i="7"/>
  <c r="EP31" i="7"/>
  <c r="EP32" i="7"/>
  <c r="EP33" i="7"/>
  <c r="EP34" i="7"/>
  <c r="EP35" i="7"/>
  <c r="EP36" i="7"/>
  <c r="EP37" i="7"/>
  <c r="EP38" i="7"/>
  <c r="EP39" i="7"/>
  <c r="EP40" i="7"/>
  <c r="EP41" i="7"/>
  <c r="EP42" i="7"/>
  <c r="EP43" i="7"/>
  <c r="EP44" i="7"/>
  <c r="EP45" i="7"/>
  <c r="EP46" i="7"/>
  <c r="EP47" i="7"/>
  <c r="EP48" i="7"/>
  <c r="EP49" i="7"/>
  <c r="EP50" i="7"/>
  <c r="EP51" i="7"/>
  <c r="EP52" i="7"/>
  <c r="EP53" i="7"/>
  <c r="EP54" i="7"/>
  <c r="EP55" i="7"/>
  <c r="EP56" i="7"/>
  <c r="EP57" i="7"/>
  <c r="EP58" i="7"/>
  <c r="EP59" i="7"/>
  <c r="EP60" i="7"/>
  <c r="EP61" i="7"/>
  <c r="EP62" i="7"/>
  <c r="EP63" i="7"/>
  <c r="EP64" i="7"/>
  <c r="EP65" i="7"/>
  <c r="EP66" i="7"/>
  <c r="EP67" i="7"/>
  <c r="EP68" i="7"/>
  <c r="EP69" i="7"/>
  <c r="EP70" i="7"/>
  <c r="EP71" i="7"/>
  <c r="EP72" i="7"/>
  <c r="EP73" i="7"/>
  <c r="EP74" i="7"/>
  <c r="EP75" i="7"/>
  <c r="EP76" i="7"/>
  <c r="EP77" i="7"/>
  <c r="EP78" i="7"/>
  <c r="EP79" i="7"/>
  <c r="EP80" i="7"/>
  <c r="EP81" i="7"/>
  <c r="EP82" i="7"/>
  <c r="EP83" i="7"/>
  <c r="EP84" i="7"/>
  <c r="EP85" i="7"/>
  <c r="EP86" i="7"/>
  <c r="EP87" i="7"/>
  <c r="EP88" i="7"/>
  <c r="EP89" i="7"/>
  <c r="EP90" i="7"/>
  <c r="EP91" i="7"/>
  <c r="EP92" i="7"/>
  <c r="EP93" i="7"/>
  <c r="EP94" i="7"/>
  <c r="EP95" i="7"/>
  <c r="EP96" i="7"/>
  <c r="EP97" i="7"/>
  <c r="EP98" i="7"/>
  <c r="EP99" i="7"/>
  <c r="EP100" i="7"/>
  <c r="EP101" i="7"/>
  <c r="EP102" i="7"/>
  <c r="EQ20" i="7"/>
  <c r="EQ21" i="7"/>
  <c r="EQ22" i="7"/>
  <c r="EQ23" i="7"/>
  <c r="EQ24" i="7"/>
  <c r="EQ25" i="7"/>
  <c r="EQ26" i="7"/>
  <c r="EQ27" i="7"/>
  <c r="EQ28" i="7"/>
  <c r="EQ29" i="7"/>
  <c r="EQ30" i="7"/>
  <c r="EQ31" i="7"/>
  <c r="EQ32" i="7"/>
  <c r="EQ33" i="7"/>
  <c r="EQ34" i="7"/>
  <c r="EQ35" i="7"/>
  <c r="EQ36" i="7"/>
  <c r="EQ37" i="7"/>
  <c r="EQ38" i="7"/>
  <c r="EQ39" i="7"/>
  <c r="EQ40" i="7"/>
  <c r="EQ41" i="7"/>
  <c r="EQ42" i="7"/>
  <c r="EQ43" i="7"/>
  <c r="EQ44" i="7"/>
  <c r="EQ45" i="7"/>
  <c r="EQ46" i="7"/>
  <c r="EQ47" i="7"/>
  <c r="EQ48" i="7"/>
  <c r="EQ49" i="7"/>
  <c r="EQ50" i="7"/>
  <c r="EQ51" i="7"/>
  <c r="EQ52" i="7"/>
  <c r="EQ53" i="7"/>
  <c r="EQ54" i="7"/>
  <c r="EQ55" i="7"/>
  <c r="EQ56" i="7"/>
  <c r="EQ57" i="7"/>
  <c r="EQ58" i="7"/>
  <c r="EQ59" i="7"/>
  <c r="EQ60" i="7"/>
  <c r="EQ61" i="7"/>
  <c r="EQ62" i="7"/>
  <c r="EQ63" i="7"/>
  <c r="EQ64" i="7"/>
  <c r="EQ65" i="7"/>
  <c r="EQ66" i="7"/>
  <c r="EQ67" i="7"/>
  <c r="EQ68" i="7"/>
  <c r="EQ69" i="7"/>
  <c r="EQ70" i="7"/>
  <c r="EQ71" i="7"/>
  <c r="EQ72" i="7"/>
  <c r="EQ73" i="7"/>
  <c r="EQ74" i="7"/>
  <c r="EQ75" i="7"/>
  <c r="EQ76" i="7"/>
  <c r="EQ77" i="7"/>
  <c r="EQ78" i="7"/>
  <c r="EQ79" i="7"/>
  <c r="EQ80" i="7"/>
  <c r="EQ81" i="7"/>
  <c r="EQ82" i="7"/>
  <c r="EQ83" i="7"/>
  <c r="EQ84" i="7"/>
  <c r="EQ85" i="7"/>
  <c r="EQ86" i="7"/>
  <c r="EQ87" i="7"/>
  <c r="EQ88" i="7"/>
  <c r="EQ89" i="7"/>
  <c r="EQ90" i="7"/>
  <c r="EQ91" i="7"/>
  <c r="EQ92" i="7"/>
  <c r="EQ93" i="7"/>
  <c r="EQ94" i="7"/>
  <c r="EQ95" i="7"/>
  <c r="EQ96" i="7"/>
  <c r="EQ97" i="7"/>
  <c r="EQ98" i="7"/>
  <c r="EQ99" i="7"/>
  <c r="EQ100" i="7"/>
  <c r="EQ101" i="7"/>
  <c r="EQ102" i="7"/>
  <c r="ER20" i="7"/>
  <c r="ER21" i="7"/>
  <c r="ER22" i="7"/>
  <c r="ER23" i="7"/>
  <c r="ER24" i="7"/>
  <c r="ER25" i="7"/>
  <c r="ER26" i="7"/>
  <c r="ER27" i="7"/>
  <c r="ER28" i="7"/>
  <c r="ER29" i="7"/>
  <c r="ER30" i="7"/>
  <c r="ER31" i="7"/>
  <c r="ER32" i="7"/>
  <c r="ER33" i="7"/>
  <c r="ER34" i="7"/>
  <c r="ER35" i="7"/>
  <c r="ER36" i="7"/>
  <c r="ER37" i="7"/>
  <c r="ER38" i="7"/>
  <c r="ER39" i="7"/>
  <c r="ER40" i="7"/>
  <c r="ER41" i="7"/>
  <c r="ER42" i="7"/>
  <c r="ER43" i="7"/>
  <c r="ER44" i="7"/>
  <c r="ER45" i="7"/>
  <c r="ER46" i="7"/>
  <c r="ER47" i="7"/>
  <c r="ER48" i="7"/>
  <c r="ER49" i="7"/>
  <c r="ER50" i="7"/>
  <c r="ER51" i="7"/>
  <c r="ER52" i="7"/>
  <c r="ER53" i="7"/>
  <c r="ER54" i="7"/>
  <c r="ER55" i="7"/>
  <c r="ER56" i="7"/>
  <c r="ER57" i="7"/>
  <c r="ER58" i="7"/>
  <c r="ER59" i="7"/>
  <c r="ER60" i="7"/>
  <c r="ER61" i="7"/>
  <c r="ER62" i="7"/>
  <c r="ER63" i="7"/>
  <c r="ER64" i="7"/>
  <c r="ER65" i="7"/>
  <c r="ER66" i="7"/>
  <c r="ER67" i="7"/>
  <c r="ER68" i="7"/>
  <c r="ER69" i="7"/>
  <c r="ER70" i="7"/>
  <c r="ER71" i="7"/>
  <c r="ER72" i="7"/>
  <c r="ER73" i="7"/>
  <c r="ER74" i="7"/>
  <c r="ER75" i="7"/>
  <c r="ER76" i="7"/>
  <c r="ER77" i="7"/>
  <c r="ER78" i="7"/>
  <c r="ER79" i="7"/>
  <c r="ER80" i="7"/>
  <c r="ER81" i="7"/>
  <c r="ER82" i="7"/>
  <c r="ER83" i="7"/>
  <c r="ER84" i="7"/>
  <c r="ER85" i="7"/>
  <c r="ER86" i="7"/>
  <c r="ER87" i="7"/>
  <c r="ER88" i="7"/>
  <c r="ER89" i="7"/>
  <c r="ER90" i="7"/>
  <c r="ER91" i="7"/>
  <c r="ER92" i="7"/>
  <c r="ER93" i="7"/>
  <c r="ER94" i="7"/>
  <c r="ER95" i="7"/>
  <c r="ER96" i="7"/>
  <c r="ER97" i="7"/>
  <c r="ER98" i="7"/>
  <c r="ER99" i="7"/>
  <c r="ER100" i="7"/>
  <c r="ER101" i="7"/>
  <c r="ER102" i="7"/>
  <c r="ES20" i="7"/>
  <c r="ES21" i="7"/>
  <c r="ES22" i="7"/>
  <c r="ES23" i="7"/>
  <c r="ES24" i="7"/>
  <c r="ES25" i="7"/>
  <c r="ES26" i="7"/>
  <c r="ES27" i="7"/>
  <c r="ES28" i="7"/>
  <c r="ES29" i="7"/>
  <c r="ES30" i="7"/>
  <c r="ES31" i="7"/>
  <c r="ES32" i="7"/>
  <c r="ES33" i="7"/>
  <c r="ES34" i="7"/>
  <c r="ES35" i="7"/>
  <c r="ES36" i="7"/>
  <c r="ES37" i="7"/>
  <c r="ES38" i="7"/>
  <c r="ES39" i="7"/>
  <c r="ES40" i="7"/>
  <c r="ES41" i="7"/>
  <c r="ES42" i="7"/>
  <c r="ES43" i="7"/>
  <c r="ES44" i="7"/>
  <c r="ES45" i="7"/>
  <c r="ES46" i="7"/>
  <c r="ES47" i="7"/>
  <c r="ES48" i="7"/>
  <c r="ES49" i="7"/>
  <c r="ES50" i="7"/>
  <c r="ES51" i="7"/>
  <c r="ES52" i="7"/>
  <c r="ES53" i="7"/>
  <c r="ES54" i="7"/>
  <c r="ES55" i="7"/>
  <c r="ES56" i="7"/>
  <c r="ES57" i="7"/>
  <c r="ES58" i="7"/>
  <c r="ES59" i="7"/>
  <c r="ES60" i="7"/>
  <c r="ES61" i="7"/>
  <c r="ES62" i="7"/>
  <c r="ES63" i="7"/>
  <c r="ES64" i="7"/>
  <c r="ES65" i="7"/>
  <c r="ES66" i="7"/>
  <c r="ES67" i="7"/>
  <c r="ES68" i="7"/>
  <c r="ES69" i="7"/>
  <c r="ES70" i="7"/>
  <c r="ES71" i="7"/>
  <c r="ES72" i="7"/>
  <c r="ES73" i="7"/>
  <c r="ES74" i="7"/>
  <c r="ES75" i="7"/>
  <c r="ES76" i="7"/>
  <c r="ES77" i="7"/>
  <c r="ES78" i="7"/>
  <c r="ES79" i="7"/>
  <c r="ES80" i="7"/>
  <c r="ES81" i="7"/>
  <c r="ES82" i="7"/>
  <c r="ES83" i="7"/>
  <c r="ES84" i="7"/>
  <c r="ES85" i="7"/>
  <c r="ES86" i="7"/>
  <c r="ES87" i="7"/>
  <c r="ES88" i="7"/>
  <c r="ES89" i="7"/>
  <c r="ES90" i="7"/>
  <c r="ES91" i="7"/>
  <c r="ES92" i="7"/>
  <c r="ES93" i="7"/>
  <c r="ES94" i="7"/>
  <c r="ES95" i="7"/>
  <c r="ES96" i="7"/>
  <c r="ES97" i="7"/>
  <c r="ES98" i="7"/>
  <c r="ES99" i="7"/>
  <c r="ES100" i="7"/>
  <c r="ES101" i="7"/>
  <c r="ES102" i="7"/>
  <c r="ET20" i="7"/>
  <c r="ET21" i="7"/>
  <c r="ET22" i="7"/>
  <c r="ET23" i="7"/>
  <c r="ET24" i="7"/>
  <c r="ET25" i="7"/>
  <c r="ET26" i="7"/>
  <c r="ET27" i="7"/>
  <c r="ET28" i="7"/>
  <c r="ET29" i="7"/>
  <c r="ET30" i="7"/>
  <c r="ET31" i="7"/>
  <c r="ET32" i="7"/>
  <c r="ET33" i="7"/>
  <c r="ET34" i="7"/>
  <c r="ET35" i="7"/>
  <c r="ET36" i="7"/>
  <c r="ET37" i="7"/>
  <c r="ET38" i="7"/>
  <c r="ET39" i="7"/>
  <c r="ET40" i="7"/>
  <c r="ET41" i="7"/>
  <c r="ET42" i="7"/>
  <c r="ET43" i="7"/>
  <c r="ET44" i="7"/>
  <c r="ET45" i="7"/>
  <c r="ET46" i="7"/>
  <c r="ET47" i="7"/>
  <c r="ET48" i="7"/>
  <c r="ET49" i="7"/>
  <c r="ET50" i="7"/>
  <c r="ET51" i="7"/>
  <c r="ET52" i="7"/>
  <c r="ET53" i="7"/>
  <c r="ET54" i="7"/>
  <c r="ET55" i="7"/>
  <c r="ET56" i="7"/>
  <c r="ET57" i="7"/>
  <c r="ET58" i="7"/>
  <c r="ET59" i="7"/>
  <c r="ET60" i="7"/>
  <c r="ET61" i="7"/>
  <c r="ET62" i="7"/>
  <c r="ET63" i="7"/>
  <c r="ET64" i="7"/>
  <c r="ET65" i="7"/>
  <c r="ET66" i="7"/>
  <c r="ET67" i="7"/>
  <c r="ET68" i="7"/>
  <c r="ET69" i="7"/>
  <c r="ET70" i="7"/>
  <c r="ET71" i="7"/>
  <c r="ET72" i="7"/>
  <c r="ET73" i="7"/>
  <c r="ET74" i="7"/>
  <c r="ET75" i="7"/>
  <c r="ET76" i="7"/>
  <c r="ET77" i="7"/>
  <c r="ET78" i="7"/>
  <c r="ET79" i="7"/>
  <c r="ET80" i="7"/>
  <c r="ET81" i="7"/>
  <c r="ET82" i="7"/>
  <c r="ET83" i="7"/>
  <c r="ET84" i="7"/>
  <c r="ET85" i="7"/>
  <c r="ET86" i="7"/>
  <c r="ET87" i="7"/>
  <c r="ET88" i="7"/>
  <c r="ET89" i="7"/>
  <c r="ET90" i="7"/>
  <c r="ET91" i="7"/>
  <c r="ET92" i="7"/>
  <c r="ET93" i="7"/>
  <c r="ET94" i="7"/>
  <c r="ET95" i="7"/>
  <c r="ET96" i="7"/>
  <c r="ET97" i="7"/>
  <c r="ET98" i="7"/>
  <c r="ET99" i="7"/>
  <c r="ET100" i="7"/>
  <c r="ET101" i="7"/>
  <c r="ET102" i="7"/>
  <c r="EU20" i="7"/>
  <c r="EU21" i="7"/>
  <c r="EU22" i="7"/>
  <c r="EU23" i="7"/>
  <c r="EU24" i="7"/>
  <c r="EU25" i="7"/>
  <c r="EU26" i="7"/>
  <c r="EU27" i="7"/>
  <c r="EU28" i="7"/>
  <c r="EU29" i="7"/>
  <c r="EU30" i="7"/>
  <c r="EU31" i="7"/>
  <c r="EU32" i="7"/>
  <c r="EU33" i="7"/>
  <c r="EU34" i="7"/>
  <c r="EU35" i="7"/>
  <c r="EU36" i="7"/>
  <c r="EU37" i="7"/>
  <c r="EU38" i="7"/>
  <c r="EU39" i="7"/>
  <c r="EU40" i="7"/>
  <c r="EU41" i="7"/>
  <c r="EU42" i="7"/>
  <c r="EU43" i="7"/>
  <c r="EU44" i="7"/>
  <c r="EU45" i="7"/>
  <c r="EU46" i="7"/>
  <c r="EU47" i="7"/>
  <c r="EU48" i="7"/>
  <c r="EU49" i="7"/>
  <c r="EU50" i="7"/>
  <c r="EU51" i="7"/>
  <c r="EU52" i="7"/>
  <c r="EU53" i="7"/>
  <c r="EU54" i="7"/>
  <c r="EU55" i="7"/>
  <c r="EU56" i="7"/>
  <c r="EU57" i="7"/>
  <c r="EU58" i="7"/>
  <c r="EU59" i="7"/>
  <c r="EU60" i="7"/>
  <c r="EU61" i="7"/>
  <c r="EU62" i="7"/>
  <c r="EU63" i="7"/>
  <c r="EU64" i="7"/>
  <c r="EU65" i="7"/>
  <c r="EU66" i="7"/>
  <c r="EU67" i="7"/>
  <c r="EU68" i="7"/>
  <c r="EU69" i="7"/>
  <c r="EU70" i="7"/>
  <c r="EU71" i="7"/>
  <c r="EU72" i="7"/>
  <c r="EU73" i="7"/>
  <c r="EU74" i="7"/>
  <c r="EU75" i="7"/>
  <c r="EU76" i="7"/>
  <c r="EU77" i="7"/>
  <c r="EU78" i="7"/>
  <c r="EU79" i="7"/>
  <c r="EU80" i="7"/>
  <c r="EU81" i="7"/>
  <c r="EU82" i="7"/>
  <c r="EU83" i="7"/>
  <c r="EU84" i="7"/>
  <c r="EU85" i="7"/>
  <c r="EU86" i="7"/>
  <c r="EU87" i="7"/>
  <c r="EU88" i="7"/>
  <c r="EU89" i="7"/>
  <c r="EU90" i="7"/>
  <c r="EU91" i="7"/>
  <c r="EU92" i="7"/>
  <c r="EU93" i="7"/>
  <c r="EU94" i="7"/>
  <c r="EU95" i="7"/>
  <c r="EU96" i="7"/>
  <c r="EU97" i="7"/>
  <c r="EU98" i="7"/>
  <c r="EU99" i="7"/>
  <c r="EU100" i="7"/>
  <c r="EU101" i="7"/>
  <c r="EU102" i="7"/>
  <c r="EV20" i="7"/>
  <c r="EV21" i="7"/>
  <c r="EV22" i="7"/>
  <c r="EV23" i="7"/>
  <c r="EV24" i="7"/>
  <c r="EV25" i="7"/>
  <c r="EV26" i="7"/>
  <c r="EV27" i="7"/>
  <c r="EV28" i="7"/>
  <c r="EV29" i="7"/>
  <c r="EV30" i="7"/>
  <c r="EV31" i="7"/>
  <c r="EV32" i="7"/>
  <c r="EV33" i="7"/>
  <c r="EV34" i="7"/>
  <c r="EV35" i="7"/>
  <c r="EV36" i="7"/>
  <c r="EV37" i="7"/>
  <c r="EV38" i="7"/>
  <c r="EV39" i="7"/>
  <c r="EV40" i="7"/>
  <c r="EV41" i="7"/>
  <c r="EV42" i="7"/>
  <c r="EV43" i="7"/>
  <c r="EV44" i="7"/>
  <c r="EV45" i="7"/>
  <c r="EV46" i="7"/>
  <c r="EV47" i="7"/>
  <c r="EV48" i="7"/>
  <c r="EV49" i="7"/>
  <c r="EV50" i="7"/>
  <c r="EV51" i="7"/>
  <c r="EV52" i="7"/>
  <c r="EV53" i="7"/>
  <c r="EV54" i="7"/>
  <c r="EV55" i="7"/>
  <c r="EV56" i="7"/>
  <c r="EV57" i="7"/>
  <c r="EV58" i="7"/>
  <c r="EV59" i="7"/>
  <c r="EV60" i="7"/>
  <c r="EV61" i="7"/>
  <c r="EV62" i="7"/>
  <c r="EV63" i="7"/>
  <c r="EV64" i="7"/>
  <c r="EV65" i="7"/>
  <c r="EV66" i="7"/>
  <c r="EV67" i="7"/>
  <c r="EV68" i="7"/>
  <c r="EV69" i="7"/>
  <c r="EV70" i="7"/>
  <c r="EV71" i="7"/>
  <c r="EV72" i="7"/>
  <c r="EV73" i="7"/>
  <c r="EV74" i="7"/>
  <c r="EV75" i="7"/>
  <c r="EV76" i="7"/>
  <c r="EV77" i="7"/>
  <c r="EV78" i="7"/>
  <c r="EV79" i="7"/>
  <c r="EV80" i="7"/>
  <c r="EV81" i="7"/>
  <c r="EV82" i="7"/>
  <c r="EV83" i="7"/>
  <c r="EV84" i="7"/>
  <c r="EV85" i="7"/>
  <c r="EV86" i="7"/>
  <c r="EV87" i="7"/>
  <c r="EV88" i="7"/>
  <c r="EV89" i="7"/>
  <c r="EV90" i="7"/>
  <c r="EV91" i="7"/>
  <c r="EV92" i="7"/>
  <c r="EV93" i="7"/>
  <c r="EV94" i="7"/>
  <c r="EV95" i="7"/>
  <c r="EV96" i="7"/>
  <c r="EV97" i="7"/>
  <c r="EV98" i="7"/>
  <c r="EV99" i="7"/>
  <c r="EV100" i="7"/>
  <c r="EV101" i="7"/>
  <c r="EV102" i="7"/>
  <c r="EW20" i="7"/>
  <c r="EW21" i="7"/>
  <c r="EW22" i="7"/>
  <c r="EW23" i="7"/>
  <c r="EW24" i="7"/>
  <c r="EW25" i="7"/>
  <c r="EW26" i="7"/>
  <c r="EW27" i="7"/>
  <c r="EW28" i="7"/>
  <c r="EW29" i="7"/>
  <c r="EW30" i="7"/>
  <c r="EW31" i="7"/>
  <c r="EW32" i="7"/>
  <c r="EW33" i="7"/>
  <c r="EW34" i="7"/>
  <c r="EW35" i="7"/>
  <c r="EW36" i="7"/>
  <c r="EW37" i="7"/>
  <c r="EW38" i="7"/>
  <c r="EW39" i="7"/>
  <c r="EW40" i="7"/>
  <c r="EW41" i="7"/>
  <c r="EW42" i="7"/>
  <c r="EW43" i="7"/>
  <c r="EW44" i="7"/>
  <c r="EW45" i="7"/>
  <c r="EW46" i="7"/>
  <c r="EW47" i="7"/>
  <c r="EW48" i="7"/>
  <c r="EW49" i="7"/>
  <c r="EW50" i="7"/>
  <c r="EW51" i="7"/>
  <c r="EW52" i="7"/>
  <c r="EW53" i="7"/>
  <c r="EW54" i="7"/>
  <c r="EW55" i="7"/>
  <c r="EW56" i="7"/>
  <c r="EW57" i="7"/>
  <c r="EW58" i="7"/>
  <c r="EW59" i="7"/>
  <c r="EW60" i="7"/>
  <c r="EW61" i="7"/>
  <c r="EW62" i="7"/>
  <c r="EW63" i="7"/>
  <c r="EW64" i="7"/>
  <c r="EW65" i="7"/>
  <c r="EW66" i="7"/>
  <c r="EW67" i="7"/>
  <c r="EW68" i="7"/>
  <c r="EW69" i="7"/>
  <c r="EW70" i="7"/>
  <c r="EW71" i="7"/>
  <c r="EW72" i="7"/>
  <c r="EW73" i="7"/>
  <c r="EW74" i="7"/>
  <c r="EW75" i="7"/>
  <c r="EW76" i="7"/>
  <c r="EW77" i="7"/>
  <c r="EW78" i="7"/>
  <c r="EW79" i="7"/>
  <c r="EW80" i="7"/>
  <c r="EW81" i="7"/>
  <c r="EW82" i="7"/>
  <c r="EW83" i="7"/>
  <c r="EW84" i="7"/>
  <c r="EW85" i="7"/>
  <c r="EW86" i="7"/>
  <c r="EW87" i="7"/>
  <c r="EW88" i="7"/>
  <c r="EW89" i="7"/>
  <c r="EW90" i="7"/>
  <c r="EW91" i="7"/>
  <c r="EW92" i="7"/>
  <c r="EW93" i="7"/>
  <c r="EW94" i="7"/>
  <c r="EW95" i="7"/>
  <c r="EW96" i="7"/>
  <c r="EW97" i="7"/>
  <c r="EW98" i="7"/>
  <c r="EW99" i="7"/>
  <c r="EW100" i="7"/>
  <c r="EW101" i="7"/>
  <c r="EW102" i="7"/>
  <c r="EX20" i="7"/>
  <c r="EX21" i="7"/>
  <c r="EX22" i="7"/>
  <c r="EX23" i="7"/>
  <c r="EX24" i="7"/>
  <c r="EX25" i="7"/>
  <c r="EX26" i="7"/>
  <c r="EX27" i="7"/>
  <c r="EX28" i="7"/>
  <c r="EX29" i="7"/>
  <c r="EX30" i="7"/>
  <c r="EX31" i="7"/>
  <c r="EX32" i="7"/>
  <c r="EX33" i="7"/>
  <c r="EX34" i="7"/>
  <c r="EX35" i="7"/>
  <c r="EX36" i="7"/>
  <c r="EX37" i="7"/>
  <c r="EX38" i="7"/>
  <c r="EX39" i="7"/>
  <c r="EX40" i="7"/>
  <c r="EX41" i="7"/>
  <c r="EX42" i="7"/>
  <c r="EX43" i="7"/>
  <c r="EX44" i="7"/>
  <c r="EX45" i="7"/>
  <c r="EX46" i="7"/>
  <c r="EX47" i="7"/>
  <c r="EX48" i="7"/>
  <c r="EX49" i="7"/>
  <c r="EX50" i="7"/>
  <c r="EX51" i="7"/>
  <c r="EX52" i="7"/>
  <c r="EX53" i="7"/>
  <c r="EX54" i="7"/>
  <c r="EX55" i="7"/>
  <c r="EX56" i="7"/>
  <c r="EX57" i="7"/>
  <c r="EX58" i="7"/>
  <c r="EX59" i="7"/>
  <c r="EX60" i="7"/>
  <c r="EX61" i="7"/>
  <c r="EX62" i="7"/>
  <c r="EX63" i="7"/>
  <c r="EX64" i="7"/>
  <c r="EX65" i="7"/>
  <c r="EX66" i="7"/>
  <c r="EX67" i="7"/>
  <c r="EX68" i="7"/>
  <c r="EX69" i="7"/>
  <c r="EX70" i="7"/>
  <c r="EX71" i="7"/>
  <c r="EX72" i="7"/>
  <c r="EX73" i="7"/>
  <c r="EX74" i="7"/>
  <c r="EX75" i="7"/>
  <c r="EX76" i="7"/>
  <c r="EX77" i="7"/>
  <c r="EX78" i="7"/>
  <c r="EX79" i="7"/>
  <c r="EX80" i="7"/>
  <c r="EX81" i="7"/>
  <c r="EX82" i="7"/>
  <c r="EX83" i="7"/>
  <c r="EX84" i="7"/>
  <c r="EX85" i="7"/>
  <c r="EX86" i="7"/>
  <c r="EX87" i="7"/>
  <c r="EX88" i="7"/>
  <c r="EX89" i="7"/>
  <c r="EX90" i="7"/>
  <c r="EX91" i="7"/>
  <c r="EX92" i="7"/>
  <c r="EX93" i="7"/>
  <c r="EX94" i="7"/>
  <c r="EX95" i="7"/>
  <c r="EX96" i="7"/>
  <c r="EX97" i="7"/>
  <c r="EX98" i="7"/>
  <c r="EX99" i="7"/>
  <c r="EX100" i="7"/>
  <c r="EX101" i="7"/>
  <c r="EX102" i="7"/>
  <c r="EY20" i="7"/>
  <c r="EY21" i="7"/>
  <c r="EY22" i="7"/>
  <c r="EY23" i="7"/>
  <c r="EY24" i="7"/>
  <c r="EY25" i="7"/>
  <c r="EY26" i="7"/>
  <c r="EY27" i="7"/>
  <c r="EY28" i="7"/>
  <c r="EY29" i="7"/>
  <c r="EY30" i="7"/>
  <c r="EY31" i="7"/>
  <c r="EY32" i="7"/>
  <c r="EY33" i="7"/>
  <c r="EY34" i="7"/>
  <c r="EY35" i="7"/>
  <c r="EY36" i="7"/>
  <c r="EY37" i="7"/>
  <c r="EY38" i="7"/>
  <c r="EY39" i="7"/>
  <c r="EY40" i="7"/>
  <c r="EY41" i="7"/>
  <c r="EY42" i="7"/>
  <c r="EY43" i="7"/>
  <c r="EY44" i="7"/>
  <c r="EY45" i="7"/>
  <c r="EY46" i="7"/>
  <c r="EY47" i="7"/>
  <c r="EY48" i="7"/>
  <c r="EY49" i="7"/>
  <c r="EY50" i="7"/>
  <c r="EY51" i="7"/>
  <c r="EY52" i="7"/>
  <c r="EY53" i="7"/>
  <c r="EY54" i="7"/>
  <c r="EY55" i="7"/>
  <c r="EY56" i="7"/>
  <c r="EY57" i="7"/>
  <c r="EY58" i="7"/>
  <c r="EY59" i="7"/>
  <c r="EY60" i="7"/>
  <c r="EY61" i="7"/>
  <c r="EY62" i="7"/>
  <c r="EY63" i="7"/>
  <c r="EY64" i="7"/>
  <c r="EY65" i="7"/>
  <c r="EY66" i="7"/>
  <c r="EY67" i="7"/>
  <c r="EY68" i="7"/>
  <c r="EY69" i="7"/>
  <c r="EY70" i="7"/>
  <c r="EY71" i="7"/>
  <c r="EY72" i="7"/>
  <c r="EY73" i="7"/>
  <c r="EY74" i="7"/>
  <c r="EY75" i="7"/>
  <c r="EY76" i="7"/>
  <c r="EY77" i="7"/>
  <c r="EY78" i="7"/>
  <c r="EY79" i="7"/>
  <c r="EY80" i="7"/>
  <c r="EY81" i="7"/>
  <c r="EY82" i="7"/>
  <c r="EY83" i="7"/>
  <c r="EY84" i="7"/>
  <c r="EY85" i="7"/>
  <c r="EY86" i="7"/>
  <c r="EY87" i="7"/>
  <c r="EY88" i="7"/>
  <c r="EY89" i="7"/>
  <c r="EY90" i="7"/>
  <c r="EY91" i="7"/>
  <c r="EY92" i="7"/>
  <c r="EY93" i="7"/>
  <c r="EY94" i="7"/>
  <c r="EY95" i="7"/>
  <c r="EY96" i="7"/>
  <c r="EY97" i="7"/>
  <c r="EY98" i="7"/>
  <c r="EY99" i="7"/>
  <c r="EY100" i="7"/>
  <c r="EY101" i="7"/>
  <c r="EY102" i="7"/>
  <c r="EZ20" i="7"/>
  <c r="EZ21" i="7"/>
  <c r="EZ22" i="7"/>
  <c r="EZ23" i="7"/>
  <c r="EZ24" i="7"/>
  <c r="EZ25" i="7"/>
  <c r="EZ26" i="7"/>
  <c r="EZ27" i="7"/>
  <c r="EZ28" i="7"/>
  <c r="EZ29" i="7"/>
  <c r="EZ30" i="7"/>
  <c r="EZ31" i="7"/>
  <c r="EZ32" i="7"/>
  <c r="EZ33" i="7"/>
  <c r="EZ34" i="7"/>
  <c r="EZ35" i="7"/>
  <c r="EZ36" i="7"/>
  <c r="EZ37" i="7"/>
  <c r="EZ38" i="7"/>
  <c r="EZ39" i="7"/>
  <c r="EZ40" i="7"/>
  <c r="EZ41" i="7"/>
  <c r="EZ42" i="7"/>
  <c r="EZ43" i="7"/>
  <c r="EZ44" i="7"/>
  <c r="EZ45" i="7"/>
  <c r="EZ46" i="7"/>
  <c r="EZ47" i="7"/>
  <c r="EZ48" i="7"/>
  <c r="EZ49" i="7"/>
  <c r="EZ50" i="7"/>
  <c r="EZ51" i="7"/>
  <c r="EZ52" i="7"/>
  <c r="EZ53" i="7"/>
  <c r="EZ54" i="7"/>
  <c r="EZ55" i="7"/>
  <c r="EZ56" i="7"/>
  <c r="EZ57" i="7"/>
  <c r="EZ58" i="7"/>
  <c r="EZ59" i="7"/>
  <c r="EZ60" i="7"/>
  <c r="EZ61" i="7"/>
  <c r="EZ62" i="7"/>
  <c r="EZ63" i="7"/>
  <c r="EZ64" i="7"/>
  <c r="EZ65" i="7"/>
  <c r="EZ66" i="7"/>
  <c r="EZ67" i="7"/>
  <c r="EZ68" i="7"/>
  <c r="EZ69" i="7"/>
  <c r="EZ70" i="7"/>
  <c r="EZ71" i="7"/>
  <c r="EZ72" i="7"/>
  <c r="EZ73" i="7"/>
  <c r="EZ74" i="7"/>
  <c r="EZ75" i="7"/>
  <c r="EZ76" i="7"/>
  <c r="EZ77" i="7"/>
  <c r="EZ78" i="7"/>
  <c r="EZ79" i="7"/>
  <c r="EZ80" i="7"/>
  <c r="EZ81" i="7"/>
  <c r="EZ82" i="7"/>
  <c r="EZ83" i="7"/>
  <c r="EZ84" i="7"/>
  <c r="EZ85" i="7"/>
  <c r="EZ86" i="7"/>
  <c r="EZ87" i="7"/>
  <c r="EZ88" i="7"/>
  <c r="EZ89" i="7"/>
  <c r="EZ90" i="7"/>
  <c r="EZ91" i="7"/>
  <c r="EZ92" i="7"/>
  <c r="EZ93" i="7"/>
  <c r="EZ94" i="7"/>
  <c r="EZ95" i="7"/>
  <c r="EZ96" i="7"/>
  <c r="EZ97" i="7"/>
  <c r="EZ98" i="7"/>
  <c r="EZ99" i="7"/>
  <c r="EZ100" i="7"/>
  <c r="EZ101" i="7"/>
  <c r="EZ102" i="7"/>
  <c r="FA20" i="7"/>
  <c r="FA21" i="7"/>
  <c r="FA22" i="7"/>
  <c r="FA23" i="7"/>
  <c r="FA24" i="7"/>
  <c r="FA25" i="7"/>
  <c r="FA26" i="7"/>
  <c r="FA27" i="7"/>
  <c r="FA28" i="7"/>
  <c r="FA29" i="7"/>
  <c r="FA30" i="7"/>
  <c r="FA31" i="7"/>
  <c r="FA32" i="7"/>
  <c r="FA33" i="7"/>
  <c r="FA34" i="7"/>
  <c r="FA35" i="7"/>
  <c r="FA36" i="7"/>
  <c r="FA37" i="7"/>
  <c r="FA38" i="7"/>
  <c r="FA39" i="7"/>
  <c r="FA40" i="7"/>
  <c r="FA41" i="7"/>
  <c r="FA42" i="7"/>
  <c r="FA43" i="7"/>
  <c r="FA44" i="7"/>
  <c r="FA45" i="7"/>
  <c r="FA46" i="7"/>
  <c r="FA47" i="7"/>
  <c r="FA48" i="7"/>
  <c r="FA49" i="7"/>
  <c r="FA50" i="7"/>
  <c r="FA51" i="7"/>
  <c r="FA52" i="7"/>
  <c r="FA53" i="7"/>
  <c r="FA54" i="7"/>
  <c r="FA55" i="7"/>
  <c r="FA56" i="7"/>
  <c r="FA57" i="7"/>
  <c r="FA58" i="7"/>
  <c r="FA59" i="7"/>
  <c r="FA60" i="7"/>
  <c r="FA61" i="7"/>
  <c r="FA62" i="7"/>
  <c r="FA63" i="7"/>
  <c r="FA64" i="7"/>
  <c r="FA65" i="7"/>
  <c r="FA66" i="7"/>
  <c r="FA67" i="7"/>
  <c r="FA68" i="7"/>
  <c r="FA69" i="7"/>
  <c r="FA70" i="7"/>
  <c r="FA71" i="7"/>
  <c r="FA72" i="7"/>
  <c r="FA73" i="7"/>
  <c r="FA74" i="7"/>
  <c r="FA75" i="7"/>
  <c r="FA76" i="7"/>
  <c r="FA77" i="7"/>
  <c r="FA78" i="7"/>
  <c r="FA79" i="7"/>
  <c r="FA80" i="7"/>
  <c r="FA81" i="7"/>
  <c r="FA82" i="7"/>
  <c r="FA83" i="7"/>
  <c r="FA84" i="7"/>
  <c r="FA85" i="7"/>
  <c r="FA86" i="7"/>
  <c r="FA87" i="7"/>
  <c r="FA88" i="7"/>
  <c r="FA89" i="7"/>
  <c r="FA90" i="7"/>
  <c r="FA91" i="7"/>
  <c r="FA92" i="7"/>
  <c r="FA93" i="7"/>
  <c r="FA94" i="7"/>
  <c r="FA95" i="7"/>
  <c r="FA96" i="7"/>
  <c r="FA97" i="7"/>
  <c r="FA98" i="7"/>
  <c r="FA99" i="7"/>
  <c r="FA100" i="7"/>
  <c r="FA101" i="7"/>
  <c r="FA102" i="7"/>
  <c r="FB20" i="7"/>
  <c r="FB21" i="7"/>
  <c r="FB22" i="7"/>
  <c r="FB23" i="7"/>
  <c r="FB24" i="7"/>
  <c r="FB25" i="7"/>
  <c r="FB26" i="7"/>
  <c r="FB27" i="7"/>
  <c r="FB28" i="7"/>
  <c r="FB29" i="7"/>
  <c r="FB30" i="7"/>
  <c r="FB31" i="7"/>
  <c r="FB32" i="7"/>
  <c r="FB33" i="7"/>
  <c r="FB34" i="7"/>
  <c r="FB35" i="7"/>
  <c r="FB36" i="7"/>
  <c r="FB37" i="7"/>
  <c r="FB38" i="7"/>
  <c r="FB39" i="7"/>
  <c r="FB40" i="7"/>
  <c r="FB41" i="7"/>
  <c r="FB42" i="7"/>
  <c r="FB43" i="7"/>
  <c r="FB44" i="7"/>
  <c r="FB45" i="7"/>
  <c r="FB46" i="7"/>
  <c r="FB47" i="7"/>
  <c r="FB48" i="7"/>
  <c r="FB49" i="7"/>
  <c r="FB50" i="7"/>
  <c r="FB51" i="7"/>
  <c r="FB52" i="7"/>
  <c r="FB53" i="7"/>
  <c r="FB54" i="7"/>
  <c r="FB55" i="7"/>
  <c r="FB56" i="7"/>
  <c r="FB57" i="7"/>
  <c r="FB58" i="7"/>
  <c r="FB59" i="7"/>
  <c r="FB60" i="7"/>
  <c r="FB61" i="7"/>
  <c r="FB62" i="7"/>
  <c r="FB63" i="7"/>
  <c r="FB64" i="7"/>
  <c r="FB65" i="7"/>
  <c r="FB66" i="7"/>
  <c r="FB67" i="7"/>
  <c r="FB68" i="7"/>
  <c r="FB69" i="7"/>
  <c r="FB70" i="7"/>
  <c r="FB71" i="7"/>
  <c r="FB72" i="7"/>
  <c r="FB73" i="7"/>
  <c r="FB74" i="7"/>
  <c r="FB75" i="7"/>
  <c r="FB76" i="7"/>
  <c r="FB77" i="7"/>
  <c r="FB78" i="7"/>
  <c r="FB79" i="7"/>
  <c r="FB80" i="7"/>
  <c r="FB81" i="7"/>
  <c r="FB82" i="7"/>
  <c r="FB83" i="7"/>
  <c r="FB84" i="7"/>
  <c r="FB85" i="7"/>
  <c r="FB86" i="7"/>
  <c r="FB87" i="7"/>
  <c r="FB88" i="7"/>
  <c r="FB89" i="7"/>
  <c r="FB90" i="7"/>
  <c r="FB91" i="7"/>
  <c r="FB92" i="7"/>
  <c r="FB93" i="7"/>
  <c r="FB94" i="7"/>
  <c r="FB95" i="7"/>
  <c r="FB96" i="7"/>
  <c r="FB97" i="7"/>
  <c r="FB98" i="7"/>
  <c r="FB99" i="7"/>
  <c r="FB100" i="7"/>
  <c r="FB101" i="7"/>
  <c r="FB102" i="7"/>
  <c r="FC20" i="7"/>
  <c r="FC21" i="7"/>
  <c r="FC22" i="7"/>
  <c r="FC23" i="7"/>
  <c r="FC24" i="7"/>
  <c r="FC25" i="7"/>
  <c r="FC26" i="7"/>
  <c r="FC27" i="7"/>
  <c r="FC28" i="7"/>
  <c r="FC29" i="7"/>
  <c r="FC30" i="7"/>
  <c r="FC31" i="7"/>
  <c r="FC32" i="7"/>
  <c r="FC33" i="7"/>
  <c r="FC34" i="7"/>
  <c r="FC35" i="7"/>
  <c r="FC36" i="7"/>
  <c r="FC37" i="7"/>
  <c r="FC38" i="7"/>
  <c r="FC39" i="7"/>
  <c r="FC40" i="7"/>
  <c r="FC41" i="7"/>
  <c r="FC42" i="7"/>
  <c r="FC43" i="7"/>
  <c r="FC44" i="7"/>
  <c r="FC45" i="7"/>
  <c r="FC46" i="7"/>
  <c r="FC47" i="7"/>
  <c r="FC48" i="7"/>
  <c r="FC49" i="7"/>
  <c r="FC50" i="7"/>
  <c r="FC51" i="7"/>
  <c r="FC52" i="7"/>
  <c r="FC53" i="7"/>
  <c r="FC54" i="7"/>
  <c r="FC55" i="7"/>
  <c r="FC56" i="7"/>
  <c r="FC57" i="7"/>
  <c r="FC58" i="7"/>
  <c r="FC59" i="7"/>
  <c r="FC60" i="7"/>
  <c r="FC61" i="7"/>
  <c r="FC62" i="7"/>
  <c r="FC63" i="7"/>
  <c r="FC64" i="7"/>
  <c r="FC65" i="7"/>
  <c r="FC66" i="7"/>
  <c r="FC67" i="7"/>
  <c r="FC68" i="7"/>
  <c r="FC69" i="7"/>
  <c r="FC70" i="7"/>
  <c r="FC71" i="7"/>
  <c r="FC72" i="7"/>
  <c r="FC73" i="7"/>
  <c r="FC74" i="7"/>
  <c r="FC75" i="7"/>
  <c r="FC76" i="7"/>
  <c r="FC77" i="7"/>
  <c r="FC78" i="7"/>
  <c r="FC79" i="7"/>
  <c r="FC80" i="7"/>
  <c r="FC81" i="7"/>
  <c r="FC82" i="7"/>
  <c r="FC83" i="7"/>
  <c r="FC84" i="7"/>
  <c r="FC85" i="7"/>
  <c r="FC86" i="7"/>
  <c r="FC87" i="7"/>
  <c r="FC88" i="7"/>
  <c r="FC89" i="7"/>
  <c r="FC90" i="7"/>
  <c r="FC91" i="7"/>
  <c r="FC92" i="7"/>
  <c r="FC93" i="7"/>
  <c r="FC94" i="7"/>
  <c r="FC95" i="7"/>
  <c r="FC96" i="7"/>
  <c r="FC97" i="7"/>
  <c r="FC98" i="7"/>
  <c r="FC99" i="7"/>
  <c r="FC100" i="7"/>
  <c r="FC101" i="7"/>
  <c r="FC102" i="7"/>
  <c r="FD20" i="7"/>
  <c r="FD21" i="7"/>
  <c r="FD22" i="7"/>
  <c r="FD23" i="7"/>
  <c r="FD24" i="7"/>
  <c r="FD25" i="7"/>
  <c r="FD26" i="7"/>
  <c r="FD27" i="7"/>
  <c r="FD28" i="7"/>
  <c r="FD29" i="7"/>
  <c r="FD30" i="7"/>
  <c r="FD31" i="7"/>
  <c r="FD32" i="7"/>
  <c r="FD33" i="7"/>
  <c r="FD34" i="7"/>
  <c r="FD35" i="7"/>
  <c r="FD36" i="7"/>
  <c r="FD37" i="7"/>
  <c r="FD38" i="7"/>
  <c r="FD39" i="7"/>
  <c r="FD40" i="7"/>
  <c r="FD41" i="7"/>
  <c r="FD42" i="7"/>
  <c r="FD43" i="7"/>
  <c r="FD44" i="7"/>
  <c r="FD45" i="7"/>
  <c r="FD46" i="7"/>
  <c r="FD47" i="7"/>
  <c r="FD48" i="7"/>
  <c r="FD49" i="7"/>
  <c r="FD50" i="7"/>
  <c r="FD51" i="7"/>
  <c r="FD52" i="7"/>
  <c r="FD53" i="7"/>
  <c r="FD54" i="7"/>
  <c r="FD55" i="7"/>
  <c r="FD56" i="7"/>
  <c r="FD57" i="7"/>
  <c r="FD58" i="7"/>
  <c r="FD59" i="7"/>
  <c r="FD60" i="7"/>
  <c r="FD61" i="7"/>
  <c r="FD62" i="7"/>
  <c r="FD63" i="7"/>
  <c r="FD64" i="7"/>
  <c r="FD65" i="7"/>
  <c r="FD66" i="7"/>
  <c r="FD67" i="7"/>
  <c r="FD68" i="7"/>
  <c r="FD69" i="7"/>
  <c r="FD70" i="7"/>
  <c r="FD71" i="7"/>
  <c r="FD72" i="7"/>
  <c r="FD73" i="7"/>
  <c r="FD74" i="7"/>
  <c r="FD75" i="7"/>
  <c r="FD76" i="7"/>
  <c r="FD77" i="7"/>
  <c r="FD78" i="7"/>
  <c r="FD79" i="7"/>
  <c r="FD80" i="7"/>
  <c r="FD81" i="7"/>
  <c r="FD82" i="7"/>
  <c r="FD83" i="7"/>
  <c r="FD84" i="7"/>
  <c r="FD85" i="7"/>
  <c r="FD86" i="7"/>
  <c r="FD87" i="7"/>
  <c r="FD88" i="7"/>
  <c r="FD89" i="7"/>
  <c r="FD90" i="7"/>
  <c r="FD91" i="7"/>
  <c r="FD92" i="7"/>
  <c r="FD93" i="7"/>
  <c r="FD94" i="7"/>
  <c r="FD95" i="7"/>
  <c r="FD96" i="7"/>
  <c r="FD97" i="7"/>
  <c r="FD98" i="7"/>
  <c r="FD99" i="7"/>
  <c r="FD100" i="7"/>
  <c r="FD101" i="7"/>
  <c r="FD102" i="7"/>
  <c r="FE20" i="7"/>
  <c r="FE21" i="7"/>
  <c r="FE22" i="7"/>
  <c r="FE23" i="7"/>
  <c r="FE24" i="7"/>
  <c r="FE25" i="7"/>
  <c r="FE26" i="7"/>
  <c r="FE27" i="7"/>
  <c r="FE28" i="7"/>
  <c r="FE29" i="7"/>
  <c r="FE30" i="7"/>
  <c r="FE31" i="7"/>
  <c r="FE32" i="7"/>
  <c r="FE33" i="7"/>
  <c r="FE34" i="7"/>
  <c r="FE35" i="7"/>
  <c r="FE36" i="7"/>
  <c r="FE37" i="7"/>
  <c r="FE38" i="7"/>
  <c r="FE39" i="7"/>
  <c r="FE40" i="7"/>
  <c r="FE41" i="7"/>
  <c r="FE42" i="7"/>
  <c r="FE43" i="7"/>
  <c r="FE44" i="7"/>
  <c r="FE45" i="7"/>
  <c r="FE46" i="7"/>
  <c r="FE47" i="7"/>
  <c r="FE48" i="7"/>
  <c r="FE49" i="7"/>
  <c r="FE50" i="7"/>
  <c r="FE51" i="7"/>
  <c r="FE52" i="7"/>
  <c r="FE53" i="7"/>
  <c r="FE54" i="7"/>
  <c r="FE55" i="7"/>
  <c r="FE56" i="7"/>
  <c r="FE57" i="7"/>
  <c r="FE58" i="7"/>
  <c r="FE59" i="7"/>
  <c r="FE60" i="7"/>
  <c r="FE61" i="7"/>
  <c r="FE62" i="7"/>
  <c r="FE63" i="7"/>
  <c r="FE64" i="7"/>
  <c r="FE65" i="7"/>
  <c r="FE66" i="7"/>
  <c r="FE67" i="7"/>
  <c r="FE68" i="7"/>
  <c r="FE69" i="7"/>
  <c r="FE70" i="7"/>
  <c r="FE71" i="7"/>
  <c r="FE72" i="7"/>
  <c r="FE73" i="7"/>
  <c r="FE74" i="7"/>
  <c r="FE75" i="7"/>
  <c r="FE76" i="7"/>
  <c r="FE77" i="7"/>
  <c r="FE78" i="7"/>
  <c r="FE79" i="7"/>
  <c r="FE80" i="7"/>
  <c r="FE81" i="7"/>
  <c r="FE82" i="7"/>
  <c r="FE83" i="7"/>
  <c r="FE84" i="7"/>
  <c r="FE85" i="7"/>
  <c r="FE86" i="7"/>
  <c r="FE87" i="7"/>
  <c r="FE88" i="7"/>
  <c r="FE89" i="7"/>
  <c r="FE90" i="7"/>
  <c r="FE91" i="7"/>
  <c r="FE92" i="7"/>
  <c r="FE93" i="7"/>
  <c r="FE94" i="7"/>
  <c r="FE95" i="7"/>
  <c r="FE96" i="7"/>
  <c r="FE97" i="7"/>
  <c r="FE98" i="7"/>
  <c r="FE99" i="7"/>
  <c r="FE100" i="7"/>
  <c r="FE101" i="7"/>
  <c r="FE102" i="7"/>
  <c r="FF20" i="7"/>
  <c r="FF21" i="7"/>
  <c r="FF22" i="7"/>
  <c r="FF23" i="7"/>
  <c r="FF24" i="7"/>
  <c r="FF25" i="7"/>
  <c r="FF26" i="7"/>
  <c r="FF27" i="7"/>
  <c r="FF28" i="7"/>
  <c r="FF29" i="7"/>
  <c r="FF30" i="7"/>
  <c r="FF31" i="7"/>
  <c r="FF32" i="7"/>
  <c r="FF33" i="7"/>
  <c r="FF34" i="7"/>
  <c r="FF35" i="7"/>
  <c r="FF36" i="7"/>
  <c r="FF37" i="7"/>
  <c r="FF38" i="7"/>
  <c r="FF39" i="7"/>
  <c r="FF40" i="7"/>
  <c r="FF41" i="7"/>
  <c r="FF42" i="7"/>
  <c r="FF43" i="7"/>
  <c r="FF44" i="7"/>
  <c r="FF45" i="7"/>
  <c r="FF46" i="7"/>
  <c r="FF47" i="7"/>
  <c r="FF48" i="7"/>
  <c r="FF49" i="7"/>
  <c r="FF50" i="7"/>
  <c r="FF51" i="7"/>
  <c r="FF52" i="7"/>
  <c r="FF53" i="7"/>
  <c r="FF54" i="7"/>
  <c r="FF55" i="7"/>
  <c r="FF56" i="7"/>
  <c r="FF57" i="7"/>
  <c r="FF58" i="7"/>
  <c r="FF59" i="7"/>
  <c r="FF60" i="7"/>
  <c r="FF61" i="7"/>
  <c r="FF62" i="7"/>
  <c r="FF63" i="7"/>
  <c r="FF64" i="7"/>
  <c r="FF65" i="7"/>
  <c r="FF66" i="7"/>
  <c r="FF67" i="7"/>
  <c r="FF68" i="7"/>
  <c r="FF69" i="7"/>
  <c r="FF70" i="7"/>
  <c r="FF71" i="7"/>
  <c r="FF72" i="7"/>
  <c r="FF73" i="7"/>
  <c r="FF74" i="7"/>
  <c r="FF75" i="7"/>
  <c r="FF76" i="7"/>
  <c r="FF77" i="7"/>
  <c r="FF78" i="7"/>
  <c r="FF79" i="7"/>
  <c r="FF80" i="7"/>
  <c r="FF81" i="7"/>
  <c r="FF82" i="7"/>
  <c r="FF83" i="7"/>
  <c r="FF84" i="7"/>
  <c r="FF85" i="7"/>
  <c r="FF86" i="7"/>
  <c r="FF87" i="7"/>
  <c r="FF88" i="7"/>
  <c r="FF89" i="7"/>
  <c r="FF90" i="7"/>
  <c r="FF91" i="7"/>
  <c r="FF92" i="7"/>
  <c r="FF93" i="7"/>
  <c r="FF94" i="7"/>
  <c r="FF95" i="7"/>
  <c r="FF96" i="7"/>
  <c r="FF97" i="7"/>
  <c r="FF98" i="7"/>
  <c r="FF99" i="7"/>
  <c r="FF100" i="7"/>
  <c r="FF101" i="7"/>
  <c r="FF102" i="7"/>
  <c r="FG20" i="7"/>
  <c r="FG21" i="7"/>
  <c r="FG22" i="7"/>
  <c r="FG23" i="7"/>
  <c r="FG24" i="7"/>
  <c r="FG25" i="7"/>
  <c r="FG26" i="7"/>
  <c r="FG27" i="7"/>
  <c r="FG28" i="7"/>
  <c r="FG29" i="7"/>
  <c r="FG30" i="7"/>
  <c r="FG31" i="7"/>
  <c r="FG32" i="7"/>
  <c r="FG33" i="7"/>
  <c r="FG34" i="7"/>
  <c r="FG35" i="7"/>
  <c r="FG36" i="7"/>
  <c r="FG37" i="7"/>
  <c r="FG38" i="7"/>
  <c r="FG39" i="7"/>
  <c r="FG40" i="7"/>
  <c r="FG41" i="7"/>
  <c r="FG42" i="7"/>
  <c r="FG43" i="7"/>
  <c r="FG44" i="7"/>
  <c r="FG45" i="7"/>
  <c r="FG46" i="7"/>
  <c r="FG47" i="7"/>
  <c r="FG48" i="7"/>
  <c r="FG49" i="7"/>
  <c r="FG50" i="7"/>
  <c r="FG51" i="7"/>
  <c r="FG52" i="7"/>
  <c r="FG53" i="7"/>
  <c r="FG54" i="7"/>
  <c r="FG55" i="7"/>
  <c r="FG56" i="7"/>
  <c r="FG57" i="7"/>
  <c r="FG58" i="7"/>
  <c r="FG59" i="7"/>
  <c r="FG60" i="7"/>
  <c r="FG61" i="7"/>
  <c r="FG62" i="7"/>
  <c r="FG63" i="7"/>
  <c r="FG64" i="7"/>
  <c r="FG65" i="7"/>
  <c r="FG66" i="7"/>
  <c r="FG67" i="7"/>
  <c r="FG68" i="7"/>
  <c r="FG69" i="7"/>
  <c r="FG70" i="7"/>
  <c r="FG71" i="7"/>
  <c r="FG72" i="7"/>
  <c r="FG73" i="7"/>
  <c r="FG74" i="7"/>
  <c r="FG75" i="7"/>
  <c r="FG76" i="7"/>
  <c r="FG77" i="7"/>
  <c r="FG78" i="7"/>
  <c r="FG79" i="7"/>
  <c r="FG80" i="7"/>
  <c r="FG81" i="7"/>
  <c r="FG82" i="7"/>
  <c r="FG83" i="7"/>
  <c r="FG84" i="7"/>
  <c r="FG85" i="7"/>
  <c r="FG86" i="7"/>
  <c r="FG87" i="7"/>
  <c r="FG88" i="7"/>
  <c r="FG89" i="7"/>
  <c r="FG90" i="7"/>
  <c r="FG91" i="7"/>
  <c r="FG92" i="7"/>
  <c r="FG93" i="7"/>
  <c r="FG94" i="7"/>
  <c r="FG95" i="7"/>
  <c r="FG96" i="7"/>
  <c r="FG97" i="7"/>
  <c r="FG98" i="7"/>
  <c r="FG99" i="7"/>
  <c r="FG100" i="7"/>
  <c r="FG101" i="7"/>
  <c r="FG102" i="7"/>
  <c r="FH20" i="7"/>
  <c r="FH21" i="7"/>
  <c r="FH22" i="7"/>
  <c r="FH23" i="7"/>
  <c r="FH24" i="7"/>
  <c r="FH25" i="7"/>
  <c r="FH26" i="7"/>
  <c r="FH27" i="7"/>
  <c r="FH28" i="7"/>
  <c r="FH29" i="7"/>
  <c r="FH30" i="7"/>
  <c r="FH31" i="7"/>
  <c r="FH32" i="7"/>
  <c r="FH33" i="7"/>
  <c r="FH34" i="7"/>
  <c r="FH35" i="7"/>
  <c r="FH36" i="7"/>
  <c r="FH37" i="7"/>
  <c r="FH38" i="7"/>
  <c r="FH39" i="7"/>
  <c r="FH40" i="7"/>
  <c r="FH41" i="7"/>
  <c r="FH42" i="7"/>
  <c r="FH43" i="7"/>
  <c r="FH44" i="7"/>
  <c r="FH45" i="7"/>
  <c r="FH46" i="7"/>
  <c r="FH47" i="7"/>
  <c r="FH48" i="7"/>
  <c r="FH49" i="7"/>
  <c r="FH50" i="7"/>
  <c r="FH51" i="7"/>
  <c r="FH52" i="7"/>
  <c r="FH53" i="7"/>
  <c r="FH54" i="7"/>
  <c r="FH55" i="7"/>
  <c r="FH56" i="7"/>
  <c r="FH57" i="7"/>
  <c r="FH58" i="7"/>
  <c r="FH59" i="7"/>
  <c r="FH60" i="7"/>
  <c r="FH61" i="7"/>
  <c r="FH62" i="7"/>
  <c r="FH63" i="7"/>
  <c r="FH64" i="7"/>
  <c r="FH65" i="7"/>
  <c r="FH66" i="7"/>
  <c r="FH67" i="7"/>
  <c r="FH68" i="7"/>
  <c r="FH69" i="7"/>
  <c r="FH70" i="7"/>
  <c r="FH71" i="7"/>
  <c r="FH72" i="7"/>
  <c r="FH73" i="7"/>
  <c r="FH74" i="7"/>
  <c r="FH75" i="7"/>
  <c r="FH76" i="7"/>
  <c r="FH77" i="7"/>
  <c r="FH78" i="7"/>
  <c r="FH79" i="7"/>
  <c r="FH80" i="7"/>
  <c r="FH81" i="7"/>
  <c r="FH82" i="7"/>
  <c r="FH83" i="7"/>
  <c r="FH84" i="7"/>
  <c r="FH85" i="7"/>
  <c r="FH86" i="7"/>
  <c r="FH87" i="7"/>
  <c r="FH88" i="7"/>
  <c r="FH89" i="7"/>
  <c r="FH90" i="7"/>
  <c r="FH91" i="7"/>
  <c r="FH92" i="7"/>
  <c r="FH93" i="7"/>
  <c r="FH94" i="7"/>
  <c r="FH95" i="7"/>
  <c r="FH96" i="7"/>
  <c r="FH97" i="7"/>
  <c r="FH98" i="7"/>
  <c r="FH99" i="7"/>
  <c r="FH100" i="7"/>
  <c r="FH101" i="7"/>
  <c r="FH102" i="7"/>
  <c r="FI20" i="7"/>
  <c r="FI21" i="7"/>
  <c r="FI22" i="7"/>
  <c r="FI23" i="7"/>
  <c r="FI24" i="7"/>
  <c r="FI25" i="7"/>
  <c r="FI26" i="7"/>
  <c r="FI27" i="7"/>
  <c r="FI28" i="7"/>
  <c r="FI29" i="7"/>
  <c r="FI30" i="7"/>
  <c r="FI31" i="7"/>
  <c r="FI32" i="7"/>
  <c r="FI33" i="7"/>
  <c r="FI34" i="7"/>
  <c r="FI35" i="7"/>
  <c r="FI36" i="7"/>
  <c r="FI37" i="7"/>
  <c r="FI38" i="7"/>
  <c r="FI39" i="7"/>
  <c r="FI40" i="7"/>
  <c r="FI41" i="7"/>
  <c r="FI42" i="7"/>
  <c r="FI43" i="7"/>
  <c r="FI44" i="7"/>
  <c r="FI45" i="7"/>
  <c r="FI46" i="7"/>
  <c r="FI47" i="7"/>
  <c r="FI48" i="7"/>
  <c r="FI49" i="7"/>
  <c r="FI50" i="7"/>
  <c r="FI51" i="7"/>
  <c r="FI52" i="7"/>
  <c r="FI53" i="7"/>
  <c r="FI54" i="7"/>
  <c r="FI55" i="7"/>
  <c r="FI56" i="7"/>
  <c r="FI57" i="7"/>
  <c r="FI58" i="7"/>
  <c r="FI59" i="7"/>
  <c r="FI60" i="7"/>
  <c r="FI61" i="7"/>
  <c r="FI62" i="7"/>
  <c r="FI63" i="7"/>
  <c r="FI64" i="7"/>
  <c r="FI65" i="7"/>
  <c r="FI66" i="7"/>
  <c r="FI67" i="7"/>
  <c r="FI68" i="7"/>
  <c r="FI69" i="7"/>
  <c r="FI70" i="7"/>
  <c r="FI71" i="7"/>
  <c r="FI72" i="7"/>
  <c r="FI73" i="7"/>
  <c r="FI74" i="7"/>
  <c r="FI75" i="7"/>
  <c r="FI76" i="7"/>
  <c r="FI77" i="7"/>
  <c r="FI78" i="7"/>
  <c r="FI79" i="7"/>
  <c r="FI80" i="7"/>
  <c r="FI81" i="7"/>
  <c r="FI82" i="7"/>
  <c r="FI83" i="7"/>
  <c r="FI84" i="7"/>
  <c r="FI85" i="7"/>
  <c r="FI86" i="7"/>
  <c r="FI87" i="7"/>
  <c r="FI88" i="7"/>
  <c r="FI89" i="7"/>
  <c r="FI90" i="7"/>
  <c r="FI91" i="7"/>
  <c r="FI92" i="7"/>
  <c r="FI93" i="7"/>
  <c r="FI94" i="7"/>
  <c r="FI95" i="7"/>
  <c r="FI96" i="7"/>
  <c r="FI97" i="7"/>
  <c r="FI98" i="7"/>
  <c r="FI99" i="7"/>
  <c r="FI100" i="7"/>
  <c r="FI101" i="7"/>
  <c r="FI102" i="7"/>
  <c r="FJ20" i="7"/>
  <c r="FJ21" i="7"/>
  <c r="FJ22" i="7"/>
  <c r="FJ23" i="7"/>
  <c r="FJ24" i="7"/>
  <c r="FJ25" i="7"/>
  <c r="FJ26" i="7"/>
  <c r="FJ27" i="7"/>
  <c r="FJ28" i="7"/>
  <c r="FJ29" i="7"/>
  <c r="FJ30" i="7"/>
  <c r="FJ31" i="7"/>
  <c r="FJ32" i="7"/>
  <c r="FJ33" i="7"/>
  <c r="FJ34" i="7"/>
  <c r="FJ35" i="7"/>
  <c r="FJ36" i="7"/>
  <c r="FJ37" i="7"/>
  <c r="FJ38" i="7"/>
  <c r="FJ39" i="7"/>
  <c r="FJ40" i="7"/>
  <c r="FJ41" i="7"/>
  <c r="FJ42" i="7"/>
  <c r="FJ43" i="7"/>
  <c r="FJ44" i="7"/>
  <c r="FJ45" i="7"/>
  <c r="FJ46" i="7"/>
  <c r="FJ47" i="7"/>
  <c r="FJ48" i="7"/>
  <c r="FJ49" i="7"/>
  <c r="FJ50" i="7"/>
  <c r="FJ51" i="7"/>
  <c r="FJ52" i="7"/>
  <c r="FJ53" i="7"/>
  <c r="FJ54" i="7"/>
  <c r="FJ55" i="7"/>
  <c r="FJ56" i="7"/>
  <c r="FJ57" i="7"/>
  <c r="FJ58" i="7"/>
  <c r="FJ59" i="7"/>
  <c r="FJ60" i="7"/>
  <c r="FJ61" i="7"/>
  <c r="FJ62" i="7"/>
  <c r="FJ63" i="7"/>
  <c r="FJ64" i="7"/>
  <c r="FJ65" i="7"/>
  <c r="FJ66" i="7"/>
  <c r="FJ67" i="7"/>
  <c r="FJ68" i="7"/>
  <c r="FJ69" i="7"/>
  <c r="FJ70" i="7"/>
  <c r="FJ71" i="7"/>
  <c r="FJ72" i="7"/>
  <c r="FJ73" i="7"/>
  <c r="FJ74" i="7"/>
  <c r="FJ75" i="7"/>
  <c r="FJ76" i="7"/>
  <c r="FJ77" i="7"/>
  <c r="FJ78" i="7"/>
  <c r="FJ79" i="7"/>
  <c r="FJ80" i="7"/>
  <c r="FJ81" i="7"/>
  <c r="FJ82" i="7"/>
  <c r="FJ83" i="7"/>
  <c r="FJ84" i="7"/>
  <c r="FJ85" i="7"/>
  <c r="FJ86" i="7"/>
  <c r="FJ87" i="7"/>
  <c r="FJ88" i="7"/>
  <c r="FJ89" i="7"/>
  <c r="FJ90" i="7"/>
  <c r="FJ91" i="7"/>
  <c r="FJ92" i="7"/>
  <c r="FJ93" i="7"/>
  <c r="FJ94" i="7"/>
  <c r="FJ95" i="7"/>
  <c r="FJ96" i="7"/>
  <c r="FJ97" i="7"/>
  <c r="FJ98" i="7"/>
  <c r="FJ99" i="7"/>
  <c r="FJ100" i="7"/>
  <c r="FJ101" i="7"/>
  <c r="FJ102" i="7"/>
  <c r="FK20" i="7"/>
  <c r="FK21" i="7"/>
  <c r="FK22" i="7"/>
  <c r="FK23" i="7"/>
  <c r="FK24" i="7"/>
  <c r="FK25" i="7"/>
  <c r="FK26" i="7"/>
  <c r="FK27" i="7"/>
  <c r="FK28" i="7"/>
  <c r="FK29" i="7"/>
  <c r="FK30" i="7"/>
  <c r="FK31" i="7"/>
  <c r="FK32" i="7"/>
  <c r="FK33" i="7"/>
  <c r="FK34" i="7"/>
  <c r="FK35" i="7"/>
  <c r="FK36" i="7"/>
  <c r="FK37" i="7"/>
  <c r="FK38" i="7"/>
  <c r="FK39" i="7"/>
  <c r="FK40" i="7"/>
  <c r="FK41" i="7"/>
  <c r="FK42" i="7"/>
  <c r="FK43" i="7"/>
  <c r="FK44" i="7"/>
  <c r="FK45" i="7"/>
  <c r="FK46" i="7"/>
  <c r="FK47" i="7"/>
  <c r="FK48" i="7"/>
  <c r="FK49" i="7"/>
  <c r="FK50" i="7"/>
  <c r="FK51" i="7"/>
  <c r="FK52" i="7"/>
  <c r="FK53" i="7"/>
  <c r="FK54" i="7"/>
  <c r="FK55" i="7"/>
  <c r="FK56" i="7"/>
  <c r="FK57" i="7"/>
  <c r="FK58" i="7"/>
  <c r="FK59" i="7"/>
  <c r="FK60" i="7"/>
  <c r="FK61" i="7"/>
  <c r="FK62" i="7"/>
  <c r="FK63" i="7"/>
  <c r="FK64" i="7"/>
  <c r="FK65" i="7"/>
  <c r="FK66" i="7"/>
  <c r="FK67" i="7"/>
  <c r="FK68" i="7"/>
  <c r="FK69" i="7"/>
  <c r="FK70" i="7"/>
  <c r="FK71" i="7"/>
  <c r="FK72" i="7"/>
  <c r="FK73" i="7"/>
  <c r="FK74" i="7"/>
  <c r="FK75" i="7"/>
  <c r="FK76" i="7"/>
  <c r="FK77" i="7"/>
  <c r="FK78" i="7"/>
  <c r="FK79" i="7"/>
  <c r="FK80" i="7"/>
  <c r="FK81" i="7"/>
  <c r="FK82" i="7"/>
  <c r="FK83" i="7"/>
  <c r="FK84" i="7"/>
  <c r="FK85" i="7"/>
  <c r="FK86" i="7"/>
  <c r="FK87" i="7"/>
  <c r="FK88" i="7"/>
  <c r="FK89" i="7"/>
  <c r="FK90" i="7"/>
  <c r="FK91" i="7"/>
  <c r="FK92" i="7"/>
  <c r="FK93" i="7"/>
  <c r="FK94" i="7"/>
  <c r="FK95" i="7"/>
  <c r="FK96" i="7"/>
  <c r="FK97" i="7"/>
  <c r="FK98" i="7"/>
  <c r="FK99" i="7"/>
  <c r="FK100" i="7"/>
  <c r="FK101" i="7"/>
  <c r="FK102" i="7"/>
  <c r="FL20" i="7"/>
  <c r="FL21" i="7"/>
  <c r="FL22" i="7"/>
  <c r="FL23" i="7"/>
  <c r="FL24" i="7"/>
  <c r="FL25" i="7"/>
  <c r="FL26" i="7"/>
  <c r="FL27" i="7"/>
  <c r="FL28" i="7"/>
  <c r="FL29" i="7"/>
  <c r="FL30" i="7"/>
  <c r="FL31" i="7"/>
  <c r="FL32" i="7"/>
  <c r="FL33" i="7"/>
  <c r="FL34" i="7"/>
  <c r="FL35" i="7"/>
  <c r="FL36" i="7"/>
  <c r="FL37" i="7"/>
  <c r="FL38" i="7"/>
  <c r="FL39" i="7"/>
  <c r="FL40" i="7"/>
  <c r="FL41" i="7"/>
  <c r="FL42" i="7"/>
  <c r="FL43" i="7"/>
  <c r="FL44" i="7"/>
  <c r="FL45" i="7"/>
  <c r="FL46" i="7"/>
  <c r="FL47" i="7"/>
  <c r="FL48" i="7"/>
  <c r="FL49" i="7"/>
  <c r="FL50" i="7"/>
  <c r="FL51" i="7"/>
  <c r="FL52" i="7"/>
  <c r="FL53" i="7"/>
  <c r="FL54" i="7"/>
  <c r="FL55" i="7"/>
  <c r="FL56" i="7"/>
  <c r="FL57" i="7"/>
  <c r="FL58" i="7"/>
  <c r="FL59" i="7"/>
  <c r="FL60" i="7"/>
  <c r="FL61" i="7"/>
  <c r="FL62" i="7"/>
  <c r="FL63" i="7"/>
  <c r="FL64" i="7"/>
  <c r="FL65" i="7"/>
  <c r="FL66" i="7"/>
  <c r="FL67" i="7"/>
  <c r="FL68" i="7"/>
  <c r="FL69" i="7"/>
  <c r="FL70" i="7"/>
  <c r="FL71" i="7"/>
  <c r="FL72" i="7"/>
  <c r="FL73" i="7"/>
  <c r="FL74" i="7"/>
  <c r="FL75" i="7"/>
  <c r="FL76" i="7"/>
  <c r="FL77" i="7"/>
  <c r="FL78" i="7"/>
  <c r="FL79" i="7"/>
  <c r="FL80" i="7"/>
  <c r="FL81" i="7"/>
  <c r="FL82" i="7"/>
  <c r="FL83" i="7"/>
  <c r="FL84" i="7"/>
  <c r="FL85" i="7"/>
  <c r="FL86" i="7"/>
  <c r="FL87" i="7"/>
  <c r="FL88" i="7"/>
  <c r="FL89" i="7"/>
  <c r="FL90" i="7"/>
  <c r="FL91" i="7"/>
  <c r="FL92" i="7"/>
  <c r="FL93" i="7"/>
  <c r="FL94" i="7"/>
  <c r="FL95" i="7"/>
  <c r="FL96" i="7"/>
  <c r="FL97" i="7"/>
  <c r="FL98" i="7"/>
  <c r="FL99" i="7"/>
  <c r="FL100" i="7"/>
  <c r="FL101" i="7"/>
  <c r="FL102" i="7"/>
  <c r="FM20" i="7"/>
  <c r="FM21" i="7"/>
  <c r="FM22" i="7"/>
  <c r="FM23" i="7"/>
  <c r="FM24" i="7"/>
  <c r="FM25" i="7"/>
  <c r="FM26" i="7"/>
  <c r="FM27" i="7"/>
  <c r="FM28" i="7"/>
  <c r="FM29" i="7"/>
  <c r="FM30" i="7"/>
  <c r="FM31" i="7"/>
  <c r="FM32" i="7"/>
  <c r="FM33" i="7"/>
  <c r="FM34" i="7"/>
  <c r="FM35" i="7"/>
  <c r="FM36" i="7"/>
  <c r="FM37" i="7"/>
  <c r="FM38" i="7"/>
  <c r="FM39" i="7"/>
  <c r="FM40" i="7"/>
  <c r="FM41" i="7"/>
  <c r="FM42" i="7"/>
  <c r="FM43" i="7"/>
  <c r="FM44" i="7"/>
  <c r="FM45" i="7"/>
  <c r="FM46" i="7"/>
  <c r="FM47" i="7"/>
  <c r="FM48" i="7"/>
  <c r="FM49" i="7"/>
  <c r="FM50" i="7"/>
  <c r="FM51" i="7"/>
  <c r="FM52" i="7"/>
  <c r="FM53" i="7"/>
  <c r="FM54" i="7"/>
  <c r="FM55" i="7"/>
  <c r="FM56" i="7"/>
  <c r="FM57" i="7"/>
  <c r="FM58" i="7"/>
  <c r="FM59" i="7"/>
  <c r="FM60" i="7"/>
  <c r="FM61" i="7"/>
  <c r="FM62" i="7"/>
  <c r="FM63" i="7"/>
  <c r="FM64" i="7"/>
  <c r="FM65" i="7"/>
  <c r="FM66" i="7"/>
  <c r="FM67" i="7"/>
  <c r="FM68" i="7"/>
  <c r="FM69" i="7"/>
  <c r="FM70" i="7"/>
  <c r="FM71" i="7"/>
  <c r="FM72" i="7"/>
  <c r="FM73" i="7"/>
  <c r="FM74" i="7"/>
  <c r="FM75" i="7"/>
  <c r="FM76" i="7"/>
  <c r="FM77" i="7"/>
  <c r="FM78" i="7"/>
  <c r="FM79" i="7"/>
  <c r="FM80" i="7"/>
  <c r="FM81" i="7"/>
  <c r="FM82" i="7"/>
  <c r="FM83" i="7"/>
  <c r="FM84" i="7"/>
  <c r="FM85" i="7"/>
  <c r="FM86" i="7"/>
  <c r="FM87" i="7"/>
  <c r="FM88" i="7"/>
  <c r="FM89" i="7"/>
  <c r="FM90" i="7"/>
  <c r="FM91" i="7"/>
  <c r="FM92" i="7"/>
  <c r="FM93" i="7"/>
  <c r="FM94" i="7"/>
  <c r="FM95" i="7"/>
  <c r="FM96" i="7"/>
  <c r="FM97" i="7"/>
  <c r="FM98" i="7"/>
  <c r="FM99" i="7"/>
  <c r="FM100" i="7"/>
  <c r="FM101" i="7"/>
  <c r="FM102" i="7"/>
  <c r="FN20" i="7"/>
  <c r="FN21" i="7"/>
  <c r="FN22" i="7"/>
  <c r="FN23" i="7"/>
  <c r="FN24" i="7"/>
  <c r="FN25" i="7"/>
  <c r="FN26" i="7"/>
  <c r="FN27" i="7"/>
  <c r="FN28" i="7"/>
  <c r="FN29" i="7"/>
  <c r="FN30" i="7"/>
  <c r="FN31" i="7"/>
  <c r="FN32" i="7"/>
  <c r="FN33" i="7"/>
  <c r="FN34" i="7"/>
  <c r="FN35" i="7"/>
  <c r="FN36" i="7"/>
  <c r="FN37" i="7"/>
  <c r="FN38" i="7"/>
  <c r="FN39" i="7"/>
  <c r="FN40" i="7"/>
  <c r="FN41" i="7"/>
  <c r="FN42" i="7"/>
  <c r="FN43" i="7"/>
  <c r="FN44" i="7"/>
  <c r="FN45" i="7"/>
  <c r="FN46" i="7"/>
  <c r="FN47" i="7"/>
  <c r="FN48" i="7"/>
  <c r="FN49" i="7"/>
  <c r="FN50" i="7"/>
  <c r="FN51" i="7"/>
  <c r="FN52" i="7"/>
  <c r="FN53" i="7"/>
  <c r="FN54" i="7"/>
  <c r="FN55" i="7"/>
  <c r="FN56" i="7"/>
  <c r="FN57" i="7"/>
  <c r="FN58" i="7"/>
  <c r="FN59" i="7"/>
  <c r="FN60" i="7"/>
  <c r="FN61" i="7"/>
  <c r="FN62" i="7"/>
  <c r="FN63" i="7"/>
  <c r="FN64" i="7"/>
  <c r="FN65" i="7"/>
  <c r="FN66" i="7"/>
  <c r="FN67" i="7"/>
  <c r="FN68" i="7"/>
  <c r="FN69" i="7"/>
  <c r="FN70" i="7"/>
  <c r="FN71" i="7"/>
  <c r="FN72" i="7"/>
  <c r="FN73" i="7"/>
  <c r="FN74" i="7"/>
  <c r="FN75" i="7"/>
  <c r="FN76" i="7"/>
  <c r="FN77" i="7"/>
  <c r="FN78" i="7"/>
  <c r="FN79" i="7"/>
  <c r="FN80" i="7"/>
  <c r="FN81" i="7"/>
  <c r="FN82" i="7"/>
  <c r="FN83" i="7"/>
  <c r="FN84" i="7"/>
  <c r="FN85" i="7"/>
  <c r="FN86" i="7"/>
  <c r="FN87" i="7"/>
  <c r="FN88" i="7"/>
  <c r="FN89" i="7"/>
  <c r="FN90" i="7"/>
  <c r="FN91" i="7"/>
  <c r="FN92" i="7"/>
  <c r="FN93" i="7"/>
  <c r="FN94" i="7"/>
  <c r="FN95" i="7"/>
  <c r="FN96" i="7"/>
  <c r="FN97" i="7"/>
  <c r="FN98" i="7"/>
  <c r="FN99" i="7"/>
  <c r="FN100" i="7"/>
  <c r="FN101" i="7"/>
  <c r="FN102" i="7"/>
  <c r="FO20" i="7"/>
  <c r="FO21" i="7"/>
  <c r="FO22" i="7"/>
  <c r="FO23" i="7"/>
  <c r="FO24" i="7"/>
  <c r="FO25" i="7"/>
  <c r="FO26" i="7"/>
  <c r="FO27" i="7"/>
  <c r="FO28" i="7"/>
  <c r="FO29" i="7"/>
  <c r="FO30" i="7"/>
  <c r="FO31" i="7"/>
  <c r="FO32" i="7"/>
  <c r="FO33" i="7"/>
  <c r="FO34" i="7"/>
  <c r="FO35" i="7"/>
  <c r="FO36" i="7"/>
  <c r="FO37" i="7"/>
  <c r="FO38" i="7"/>
  <c r="FO39" i="7"/>
  <c r="FO40" i="7"/>
  <c r="FO41" i="7"/>
  <c r="FO42" i="7"/>
  <c r="FO43" i="7"/>
  <c r="FO44" i="7"/>
  <c r="FO45" i="7"/>
  <c r="FO46" i="7"/>
  <c r="FO47" i="7"/>
  <c r="FO48" i="7"/>
  <c r="FO49" i="7"/>
  <c r="FO50" i="7"/>
  <c r="FO51" i="7"/>
  <c r="FO52" i="7"/>
  <c r="FO53" i="7"/>
  <c r="FO54" i="7"/>
  <c r="FO55" i="7"/>
  <c r="FO56" i="7"/>
  <c r="FO57" i="7"/>
  <c r="FO58" i="7"/>
  <c r="FO59" i="7"/>
  <c r="FO60" i="7"/>
  <c r="FO61" i="7"/>
  <c r="FO62" i="7"/>
  <c r="FO63" i="7"/>
  <c r="FO64" i="7"/>
  <c r="FO65" i="7"/>
  <c r="FO66" i="7"/>
  <c r="FO67" i="7"/>
  <c r="FO68" i="7"/>
  <c r="FO69" i="7"/>
  <c r="FO70" i="7"/>
  <c r="FO71" i="7"/>
  <c r="FO72" i="7"/>
  <c r="FO73" i="7"/>
  <c r="FO74" i="7"/>
  <c r="FO75" i="7"/>
  <c r="FO76" i="7"/>
  <c r="FO77" i="7"/>
  <c r="FO78" i="7"/>
  <c r="FO79" i="7"/>
  <c r="FO80" i="7"/>
  <c r="FO81" i="7"/>
  <c r="FO82" i="7"/>
  <c r="FO83" i="7"/>
  <c r="FO84" i="7"/>
  <c r="FO85" i="7"/>
  <c r="FO86" i="7"/>
  <c r="FO87" i="7"/>
  <c r="FO88" i="7"/>
  <c r="FO89" i="7"/>
  <c r="FO90" i="7"/>
  <c r="FO91" i="7"/>
  <c r="FO92" i="7"/>
  <c r="FO93" i="7"/>
  <c r="FO94" i="7"/>
  <c r="FO95" i="7"/>
  <c r="FO96" i="7"/>
  <c r="FO97" i="7"/>
  <c r="FO98" i="7"/>
  <c r="FO99" i="7"/>
  <c r="FO100" i="7"/>
  <c r="FO101" i="7"/>
  <c r="FO102" i="7"/>
  <c r="FP20" i="7"/>
  <c r="FP21" i="7"/>
  <c r="FP22" i="7"/>
  <c r="FP23" i="7"/>
  <c r="FP24" i="7"/>
  <c r="FP25" i="7"/>
  <c r="FP26" i="7"/>
  <c r="FP27" i="7"/>
  <c r="FP28" i="7"/>
  <c r="FP29" i="7"/>
  <c r="FP30" i="7"/>
  <c r="FP31" i="7"/>
  <c r="FP32" i="7"/>
  <c r="FP33" i="7"/>
  <c r="FP34" i="7"/>
  <c r="FP35" i="7"/>
  <c r="FP36" i="7"/>
  <c r="FP37" i="7"/>
  <c r="FP38" i="7"/>
  <c r="FP39" i="7"/>
  <c r="FP40" i="7"/>
  <c r="FP41" i="7"/>
  <c r="FP42" i="7"/>
  <c r="FP43" i="7"/>
  <c r="FP44" i="7"/>
  <c r="FP45" i="7"/>
  <c r="FP46" i="7"/>
  <c r="FP47" i="7"/>
  <c r="FP48" i="7"/>
  <c r="FP49" i="7"/>
  <c r="FP50" i="7"/>
  <c r="FP51" i="7"/>
  <c r="FP52" i="7"/>
  <c r="FP53" i="7"/>
  <c r="FP54" i="7"/>
  <c r="FP55" i="7"/>
  <c r="FP56" i="7"/>
  <c r="FP57" i="7"/>
  <c r="FP58" i="7"/>
  <c r="FP59" i="7"/>
  <c r="FP60" i="7"/>
  <c r="FP61" i="7"/>
  <c r="FP62" i="7"/>
  <c r="FP63" i="7"/>
  <c r="FP64" i="7"/>
  <c r="FP65" i="7"/>
  <c r="FP66" i="7"/>
  <c r="FP67" i="7"/>
  <c r="FP68" i="7"/>
  <c r="FP69" i="7"/>
  <c r="FP70" i="7"/>
  <c r="FP71" i="7"/>
  <c r="FP72" i="7"/>
  <c r="FP73" i="7"/>
  <c r="FP74" i="7"/>
  <c r="FP75" i="7"/>
  <c r="FP76" i="7"/>
  <c r="FP77" i="7"/>
  <c r="FP78" i="7"/>
  <c r="FP79" i="7"/>
  <c r="FP80" i="7"/>
  <c r="FP81" i="7"/>
  <c r="FP82" i="7"/>
  <c r="FP83" i="7"/>
  <c r="FP84" i="7"/>
  <c r="FP85" i="7"/>
  <c r="FP86" i="7"/>
  <c r="FP87" i="7"/>
  <c r="FP88" i="7"/>
  <c r="FP89" i="7"/>
  <c r="FP90" i="7"/>
  <c r="FP91" i="7"/>
  <c r="FP92" i="7"/>
  <c r="FP93" i="7"/>
  <c r="FP94" i="7"/>
  <c r="FP95" i="7"/>
  <c r="FP96" i="7"/>
  <c r="FP97" i="7"/>
  <c r="FP98" i="7"/>
  <c r="FP99" i="7"/>
  <c r="FP100" i="7"/>
  <c r="FP101" i="7"/>
  <c r="FP102" i="7"/>
  <c r="FQ20" i="7"/>
  <c r="FQ21" i="7"/>
  <c r="FQ22" i="7"/>
  <c r="FQ23" i="7"/>
  <c r="FQ24" i="7"/>
  <c r="FQ25" i="7"/>
  <c r="FQ26" i="7"/>
  <c r="FQ27" i="7"/>
  <c r="FQ28" i="7"/>
  <c r="FQ29" i="7"/>
  <c r="FQ30" i="7"/>
  <c r="FQ31" i="7"/>
  <c r="FQ32" i="7"/>
  <c r="FQ33" i="7"/>
  <c r="FQ34" i="7"/>
  <c r="FQ35" i="7"/>
  <c r="FQ36" i="7"/>
  <c r="FQ37" i="7"/>
  <c r="FQ38" i="7"/>
  <c r="FQ39" i="7"/>
  <c r="FQ40" i="7"/>
  <c r="FQ41" i="7"/>
  <c r="FQ42" i="7"/>
  <c r="FQ43" i="7"/>
  <c r="FQ44" i="7"/>
  <c r="FQ45" i="7"/>
  <c r="FQ46" i="7"/>
  <c r="FQ47" i="7"/>
  <c r="FQ48" i="7"/>
  <c r="FQ49" i="7"/>
  <c r="FQ50" i="7"/>
  <c r="FQ51" i="7"/>
  <c r="FQ52" i="7"/>
  <c r="FQ53" i="7"/>
  <c r="FQ54" i="7"/>
  <c r="FQ55" i="7"/>
  <c r="FQ56" i="7"/>
  <c r="FQ57" i="7"/>
  <c r="FQ58" i="7"/>
  <c r="FQ59" i="7"/>
  <c r="FQ60" i="7"/>
  <c r="FQ61" i="7"/>
  <c r="FQ62" i="7"/>
  <c r="FQ63" i="7"/>
  <c r="FQ64" i="7"/>
  <c r="FQ65" i="7"/>
  <c r="FQ66" i="7"/>
  <c r="FQ67" i="7"/>
  <c r="FQ68" i="7"/>
  <c r="FQ69" i="7"/>
  <c r="FQ70" i="7"/>
  <c r="FQ71" i="7"/>
  <c r="FQ72" i="7"/>
  <c r="FQ73" i="7"/>
  <c r="FQ74" i="7"/>
  <c r="FQ75" i="7"/>
  <c r="FQ76" i="7"/>
  <c r="FQ77" i="7"/>
  <c r="FQ78" i="7"/>
  <c r="FQ79" i="7"/>
  <c r="FQ80" i="7"/>
  <c r="FQ81" i="7"/>
  <c r="FQ82" i="7"/>
  <c r="FQ83" i="7"/>
  <c r="FQ84" i="7"/>
  <c r="FQ85" i="7"/>
  <c r="FQ86" i="7"/>
  <c r="FQ87" i="7"/>
  <c r="FQ88" i="7"/>
  <c r="FQ89" i="7"/>
  <c r="FQ90" i="7"/>
  <c r="FQ91" i="7"/>
  <c r="FQ92" i="7"/>
  <c r="FQ93" i="7"/>
  <c r="FQ94" i="7"/>
  <c r="FQ95" i="7"/>
  <c r="FQ96" i="7"/>
  <c r="FQ97" i="7"/>
  <c r="FQ98" i="7"/>
  <c r="FQ99" i="7"/>
  <c r="FQ100" i="7"/>
  <c r="FQ101" i="7"/>
  <c r="FQ102" i="7"/>
  <c r="FR20" i="7"/>
  <c r="FR21" i="7"/>
  <c r="FR22" i="7"/>
  <c r="FR23" i="7"/>
  <c r="FR24" i="7"/>
  <c r="FR25" i="7"/>
  <c r="FR26" i="7"/>
  <c r="FR27" i="7"/>
  <c r="FR28" i="7"/>
  <c r="FR29" i="7"/>
  <c r="FR30" i="7"/>
  <c r="FR31" i="7"/>
  <c r="FR32" i="7"/>
  <c r="FR33" i="7"/>
  <c r="FR34" i="7"/>
  <c r="FR35" i="7"/>
  <c r="FR36" i="7"/>
  <c r="FR37" i="7"/>
  <c r="FR38" i="7"/>
  <c r="FR39" i="7"/>
  <c r="FR40" i="7"/>
  <c r="FR41" i="7"/>
  <c r="FR42" i="7"/>
  <c r="FR43" i="7"/>
  <c r="FR44" i="7"/>
  <c r="FR45" i="7"/>
  <c r="FR46" i="7"/>
  <c r="FR47" i="7"/>
  <c r="FR48" i="7"/>
  <c r="FR49" i="7"/>
  <c r="FR50" i="7"/>
  <c r="FR51" i="7"/>
  <c r="FR52" i="7"/>
  <c r="FR53" i="7"/>
  <c r="FR54" i="7"/>
  <c r="FR55" i="7"/>
  <c r="FR56" i="7"/>
  <c r="FR57" i="7"/>
  <c r="FR58" i="7"/>
  <c r="FR59" i="7"/>
  <c r="FR60" i="7"/>
  <c r="FR61" i="7"/>
  <c r="FR62" i="7"/>
  <c r="FR63" i="7"/>
  <c r="FR64" i="7"/>
  <c r="FR65" i="7"/>
  <c r="FR66" i="7"/>
  <c r="FR67" i="7"/>
  <c r="FR68" i="7"/>
  <c r="FR69" i="7"/>
  <c r="FR70" i="7"/>
  <c r="FR71" i="7"/>
  <c r="FR72" i="7"/>
  <c r="FR73" i="7"/>
  <c r="FR74" i="7"/>
  <c r="FR75" i="7"/>
  <c r="FR76" i="7"/>
  <c r="FR77" i="7"/>
  <c r="FR78" i="7"/>
  <c r="FR79" i="7"/>
  <c r="FR80" i="7"/>
  <c r="FR81" i="7"/>
  <c r="FR82" i="7"/>
  <c r="FR83" i="7"/>
  <c r="FR84" i="7"/>
  <c r="FR85" i="7"/>
  <c r="FR86" i="7"/>
  <c r="FR87" i="7"/>
  <c r="FR88" i="7"/>
  <c r="FR89" i="7"/>
  <c r="FR90" i="7"/>
  <c r="FR91" i="7"/>
  <c r="FR92" i="7"/>
  <c r="FR93" i="7"/>
  <c r="FR94" i="7"/>
  <c r="FR95" i="7"/>
  <c r="FR96" i="7"/>
  <c r="FR97" i="7"/>
  <c r="FR98" i="7"/>
  <c r="FR99" i="7"/>
  <c r="FR100" i="7"/>
  <c r="FR101" i="7"/>
  <c r="FR102" i="7"/>
  <c r="FS20" i="7"/>
  <c r="FS21" i="7"/>
  <c r="FS22" i="7"/>
  <c r="FS23" i="7"/>
  <c r="FS24" i="7"/>
  <c r="FS25" i="7"/>
  <c r="FS26" i="7"/>
  <c r="FS27" i="7"/>
  <c r="FS28" i="7"/>
  <c r="FS29" i="7"/>
  <c r="FS30" i="7"/>
  <c r="FS31" i="7"/>
  <c r="FS32" i="7"/>
  <c r="FS33" i="7"/>
  <c r="FS34" i="7"/>
  <c r="FS35" i="7"/>
  <c r="FS36" i="7"/>
  <c r="FS37" i="7"/>
  <c r="FS38" i="7"/>
  <c r="FS39" i="7"/>
  <c r="FS40" i="7"/>
  <c r="FS41" i="7"/>
  <c r="FS42" i="7"/>
  <c r="FS43" i="7"/>
  <c r="FS44" i="7"/>
  <c r="FS45" i="7"/>
  <c r="FS46" i="7"/>
  <c r="FS47" i="7"/>
  <c r="FS48" i="7"/>
  <c r="FS49" i="7"/>
  <c r="FS50" i="7"/>
  <c r="FS51" i="7"/>
  <c r="FS52" i="7"/>
  <c r="FS53" i="7"/>
  <c r="FS54" i="7"/>
  <c r="FS55" i="7"/>
  <c r="FS56" i="7"/>
  <c r="FS57" i="7"/>
  <c r="FS58" i="7"/>
  <c r="FS59" i="7"/>
  <c r="FS60" i="7"/>
  <c r="FS61" i="7"/>
  <c r="FS62" i="7"/>
  <c r="FS63" i="7"/>
  <c r="FS64" i="7"/>
  <c r="FS65" i="7"/>
  <c r="FS66" i="7"/>
  <c r="FS67" i="7"/>
  <c r="FS68" i="7"/>
  <c r="FS69" i="7"/>
  <c r="FS70" i="7"/>
  <c r="FS71" i="7"/>
  <c r="FS72" i="7"/>
  <c r="FS73" i="7"/>
  <c r="FS74" i="7"/>
  <c r="FS75" i="7"/>
  <c r="FS76" i="7"/>
  <c r="FS77" i="7"/>
  <c r="FS78" i="7"/>
  <c r="FS79" i="7"/>
  <c r="FS80" i="7"/>
  <c r="FS81" i="7"/>
  <c r="FS82" i="7"/>
  <c r="FS83" i="7"/>
  <c r="FS84" i="7"/>
  <c r="FS85" i="7"/>
  <c r="FS86" i="7"/>
  <c r="FS87" i="7"/>
  <c r="FS88" i="7"/>
  <c r="FS89" i="7"/>
  <c r="FS90" i="7"/>
  <c r="FS91" i="7"/>
  <c r="FS92" i="7"/>
  <c r="FS93" i="7"/>
  <c r="FS94" i="7"/>
  <c r="FS95" i="7"/>
  <c r="FS96" i="7"/>
  <c r="FS97" i="7"/>
  <c r="FS98" i="7"/>
  <c r="FS99" i="7"/>
  <c r="FS100" i="7"/>
  <c r="FS101" i="7"/>
  <c r="FS102" i="7"/>
  <c r="FT20" i="7"/>
  <c r="FT21" i="7"/>
  <c r="FT22" i="7"/>
  <c r="FT23" i="7"/>
  <c r="FT24" i="7"/>
  <c r="FT25" i="7"/>
  <c r="FT26" i="7"/>
  <c r="FT27" i="7"/>
  <c r="FT28" i="7"/>
  <c r="FT29" i="7"/>
  <c r="FT30" i="7"/>
  <c r="FT31" i="7"/>
  <c r="FT32" i="7"/>
  <c r="FT33" i="7"/>
  <c r="FT34" i="7"/>
  <c r="FT35" i="7"/>
  <c r="FT36" i="7"/>
  <c r="FT37" i="7"/>
  <c r="FT38" i="7"/>
  <c r="FT39" i="7"/>
  <c r="FT40" i="7"/>
  <c r="FT41" i="7"/>
  <c r="FT42" i="7"/>
  <c r="FT43" i="7"/>
  <c r="FT44" i="7"/>
  <c r="FT45" i="7"/>
  <c r="FT46" i="7"/>
  <c r="FT47" i="7"/>
  <c r="FT48" i="7"/>
  <c r="FT49" i="7"/>
  <c r="FT50" i="7"/>
  <c r="FT51" i="7"/>
  <c r="FT52" i="7"/>
  <c r="FT53" i="7"/>
  <c r="FT54" i="7"/>
  <c r="FT55" i="7"/>
  <c r="FT56" i="7"/>
  <c r="FT57" i="7"/>
  <c r="FT58" i="7"/>
  <c r="FT59" i="7"/>
  <c r="FT60" i="7"/>
  <c r="FT61" i="7"/>
  <c r="FT62" i="7"/>
  <c r="FT63" i="7"/>
  <c r="FT64" i="7"/>
  <c r="FT65" i="7"/>
  <c r="FT66" i="7"/>
  <c r="FT67" i="7"/>
  <c r="FT68" i="7"/>
  <c r="FT69" i="7"/>
  <c r="FT70" i="7"/>
  <c r="FT71" i="7"/>
  <c r="FT72" i="7"/>
  <c r="FT73" i="7"/>
  <c r="FT74" i="7"/>
  <c r="FT75" i="7"/>
  <c r="FT76" i="7"/>
  <c r="FT77" i="7"/>
  <c r="FT78" i="7"/>
  <c r="FT79" i="7"/>
  <c r="FT80" i="7"/>
  <c r="FT81" i="7"/>
  <c r="FT82" i="7"/>
  <c r="FT83" i="7"/>
  <c r="FT84" i="7"/>
  <c r="FT85" i="7"/>
  <c r="FT86" i="7"/>
  <c r="FT87" i="7"/>
  <c r="FT88" i="7"/>
  <c r="FT89" i="7"/>
  <c r="FT90" i="7"/>
  <c r="FT91" i="7"/>
  <c r="FT92" i="7"/>
  <c r="FT93" i="7"/>
  <c r="FT94" i="7"/>
  <c r="FT95" i="7"/>
  <c r="FT96" i="7"/>
  <c r="FT97" i="7"/>
  <c r="FT98" i="7"/>
  <c r="FT99" i="7"/>
  <c r="FT100" i="7"/>
  <c r="FT101" i="7"/>
  <c r="FT102" i="7"/>
  <c r="FU20" i="7"/>
  <c r="FU21" i="7"/>
  <c r="FU22" i="7"/>
  <c r="FU23" i="7"/>
  <c r="FU24" i="7"/>
  <c r="FU25" i="7"/>
  <c r="FU26" i="7"/>
  <c r="FU27" i="7"/>
  <c r="FU28" i="7"/>
  <c r="FU29" i="7"/>
  <c r="FU30" i="7"/>
  <c r="FU31" i="7"/>
  <c r="FU32" i="7"/>
  <c r="FU33" i="7"/>
  <c r="FU34" i="7"/>
  <c r="FU35" i="7"/>
  <c r="FU36" i="7"/>
  <c r="FU37" i="7"/>
  <c r="FU38" i="7"/>
  <c r="FU39" i="7"/>
  <c r="FU40" i="7"/>
  <c r="FU41" i="7"/>
  <c r="FU42" i="7"/>
  <c r="FU43" i="7"/>
  <c r="FU44" i="7"/>
  <c r="FU45" i="7"/>
  <c r="FU46" i="7"/>
  <c r="FU47" i="7"/>
  <c r="FU48" i="7"/>
  <c r="FU49" i="7"/>
  <c r="FU50" i="7"/>
  <c r="FU51" i="7"/>
  <c r="FU52" i="7"/>
  <c r="FU53" i="7"/>
  <c r="FU54" i="7"/>
  <c r="FU55" i="7"/>
  <c r="FU56" i="7"/>
  <c r="FU57" i="7"/>
  <c r="FU58" i="7"/>
  <c r="FU59" i="7"/>
  <c r="FU60" i="7"/>
  <c r="FU61" i="7"/>
  <c r="FU62" i="7"/>
  <c r="FU63" i="7"/>
  <c r="FU64" i="7"/>
  <c r="FU65" i="7"/>
  <c r="FU66" i="7"/>
  <c r="FU67" i="7"/>
  <c r="FU68" i="7"/>
  <c r="FU69" i="7"/>
  <c r="FU70" i="7"/>
  <c r="FU71" i="7"/>
  <c r="FU72" i="7"/>
  <c r="FU73" i="7"/>
  <c r="FU74" i="7"/>
  <c r="FU75" i="7"/>
  <c r="FU76" i="7"/>
  <c r="FU77" i="7"/>
  <c r="FU78" i="7"/>
  <c r="FU79" i="7"/>
  <c r="FU80" i="7"/>
  <c r="FU81" i="7"/>
  <c r="FU82" i="7"/>
  <c r="FU83" i="7"/>
  <c r="FU84" i="7"/>
  <c r="FU85" i="7"/>
  <c r="FU86" i="7"/>
  <c r="FU87" i="7"/>
  <c r="FU88" i="7"/>
  <c r="FU89" i="7"/>
  <c r="FU90" i="7"/>
  <c r="FU91" i="7"/>
  <c r="FU92" i="7"/>
  <c r="FU93" i="7"/>
  <c r="FU94" i="7"/>
  <c r="FU95" i="7"/>
  <c r="FU96" i="7"/>
  <c r="FU97" i="7"/>
  <c r="FU98" i="7"/>
  <c r="FU99" i="7"/>
  <c r="FU100" i="7"/>
  <c r="FU101" i="7"/>
  <c r="FU102" i="7"/>
  <c r="FV20" i="7"/>
  <c r="FV21" i="7"/>
  <c r="FV22" i="7"/>
  <c r="FV23" i="7"/>
  <c r="FV24" i="7"/>
  <c r="FV25" i="7"/>
  <c r="FV26" i="7"/>
  <c r="FV27" i="7"/>
  <c r="FV28" i="7"/>
  <c r="FV29" i="7"/>
  <c r="FV30" i="7"/>
  <c r="FV31" i="7"/>
  <c r="FV32" i="7"/>
  <c r="FV33" i="7"/>
  <c r="FV34" i="7"/>
  <c r="FV35" i="7"/>
  <c r="FV36" i="7"/>
  <c r="FV37" i="7"/>
  <c r="FV38" i="7"/>
  <c r="FV39" i="7"/>
  <c r="FV40" i="7"/>
  <c r="FV41" i="7"/>
  <c r="FV42" i="7"/>
  <c r="FV43" i="7"/>
  <c r="FV44" i="7"/>
  <c r="FV45" i="7"/>
  <c r="FV46" i="7"/>
  <c r="FV47" i="7"/>
  <c r="FV48" i="7"/>
  <c r="FV49" i="7"/>
  <c r="FV50" i="7"/>
  <c r="FV51" i="7"/>
  <c r="FV52" i="7"/>
  <c r="FV53" i="7"/>
  <c r="FV54" i="7"/>
  <c r="FV55" i="7"/>
  <c r="FV56" i="7"/>
  <c r="FV57" i="7"/>
  <c r="FV58" i="7"/>
  <c r="FV59" i="7"/>
  <c r="FV60" i="7"/>
  <c r="FV61" i="7"/>
  <c r="FV62" i="7"/>
  <c r="FV63" i="7"/>
  <c r="FV64" i="7"/>
  <c r="FV65" i="7"/>
  <c r="FV66" i="7"/>
  <c r="FV67" i="7"/>
  <c r="FV68" i="7"/>
  <c r="FV69" i="7"/>
  <c r="FV70" i="7"/>
  <c r="FV71" i="7"/>
  <c r="FV72" i="7"/>
  <c r="FV73" i="7"/>
  <c r="FV74" i="7"/>
  <c r="FV75" i="7"/>
  <c r="FV76" i="7"/>
  <c r="FV77" i="7"/>
  <c r="FV78" i="7"/>
  <c r="FV79" i="7"/>
  <c r="FV80" i="7"/>
  <c r="FV81" i="7"/>
  <c r="FV82" i="7"/>
  <c r="FV83" i="7"/>
  <c r="FV84" i="7"/>
  <c r="FV85" i="7"/>
  <c r="FV86" i="7"/>
  <c r="FV87" i="7"/>
  <c r="FV88" i="7"/>
  <c r="FV89" i="7"/>
  <c r="FV90" i="7"/>
  <c r="FV91" i="7"/>
  <c r="FV92" i="7"/>
  <c r="FV93" i="7"/>
  <c r="FV94" i="7"/>
  <c r="FV95" i="7"/>
  <c r="FV96" i="7"/>
  <c r="FV97" i="7"/>
  <c r="FV98" i="7"/>
  <c r="FV99" i="7"/>
  <c r="FV100" i="7"/>
  <c r="FV101" i="7"/>
  <c r="FV102" i="7"/>
  <c r="FW20" i="7"/>
  <c r="FW21" i="7"/>
  <c r="FW22" i="7"/>
  <c r="FW23" i="7"/>
  <c r="FW24" i="7"/>
  <c r="FW25" i="7"/>
  <c r="FW26" i="7"/>
  <c r="FW27" i="7"/>
  <c r="FW28" i="7"/>
  <c r="FW29" i="7"/>
  <c r="FW30" i="7"/>
  <c r="FW31" i="7"/>
  <c r="FW32" i="7"/>
  <c r="FW33" i="7"/>
  <c r="FW34" i="7"/>
  <c r="FW35" i="7"/>
  <c r="FW36" i="7"/>
  <c r="FW37" i="7"/>
  <c r="FW38" i="7"/>
  <c r="FW39" i="7"/>
  <c r="FW40" i="7"/>
  <c r="FW41" i="7"/>
  <c r="FW42" i="7"/>
  <c r="FW43" i="7"/>
  <c r="FW44" i="7"/>
  <c r="FW45" i="7"/>
  <c r="FW46" i="7"/>
  <c r="FW47" i="7"/>
  <c r="FW48" i="7"/>
  <c r="FW49" i="7"/>
  <c r="FW50" i="7"/>
  <c r="FW51" i="7"/>
  <c r="FW52" i="7"/>
  <c r="FW53" i="7"/>
  <c r="FW54" i="7"/>
  <c r="FW55" i="7"/>
  <c r="FW56" i="7"/>
  <c r="FW57" i="7"/>
  <c r="FW58" i="7"/>
  <c r="FW59" i="7"/>
  <c r="FW60" i="7"/>
  <c r="FW61" i="7"/>
  <c r="FW62" i="7"/>
  <c r="FW63" i="7"/>
  <c r="FW64" i="7"/>
  <c r="FW65" i="7"/>
  <c r="FW66" i="7"/>
  <c r="FW67" i="7"/>
  <c r="FW68" i="7"/>
  <c r="FW69" i="7"/>
  <c r="FW70" i="7"/>
  <c r="FW71" i="7"/>
  <c r="FW72" i="7"/>
  <c r="FW73" i="7"/>
  <c r="FW74" i="7"/>
  <c r="FW75" i="7"/>
  <c r="FW76" i="7"/>
  <c r="FW77" i="7"/>
  <c r="FW78" i="7"/>
  <c r="FW79" i="7"/>
  <c r="FW80" i="7"/>
  <c r="FW81" i="7"/>
  <c r="FW82" i="7"/>
  <c r="FW83" i="7"/>
  <c r="FW84" i="7"/>
  <c r="FW85" i="7"/>
  <c r="FW86" i="7"/>
  <c r="FW87" i="7"/>
  <c r="FW88" i="7"/>
  <c r="FW89" i="7"/>
  <c r="FW90" i="7"/>
  <c r="FW91" i="7"/>
  <c r="FW92" i="7"/>
  <c r="FW93" i="7"/>
  <c r="FW94" i="7"/>
  <c r="FW95" i="7"/>
  <c r="FW96" i="7"/>
  <c r="FW97" i="7"/>
  <c r="FW98" i="7"/>
  <c r="FW99" i="7"/>
  <c r="FW100" i="7"/>
  <c r="FW101" i="7"/>
  <c r="FW102" i="7"/>
  <c r="FX102" i="7"/>
  <c r="FX20" i="7"/>
  <c r="FX21" i="7"/>
  <c r="FX22" i="7"/>
  <c r="FX23" i="7"/>
  <c r="FX24" i="7"/>
  <c r="FX25" i="7"/>
  <c r="FX26" i="7"/>
  <c r="FX27" i="7"/>
  <c r="FX28" i="7"/>
  <c r="FX29" i="7"/>
  <c r="FX30" i="7"/>
  <c r="FX31" i="7"/>
  <c r="FX32" i="7"/>
  <c r="FX33" i="7"/>
  <c r="FX34" i="7"/>
  <c r="FX35" i="7"/>
  <c r="FX36" i="7"/>
  <c r="FX37" i="7"/>
  <c r="FX38" i="7"/>
  <c r="FX39" i="7"/>
  <c r="FX40" i="7"/>
  <c r="FX41" i="7"/>
  <c r="FX42" i="7"/>
  <c r="FX43" i="7"/>
  <c r="FX44" i="7"/>
  <c r="FX45" i="7"/>
  <c r="FX46" i="7"/>
  <c r="FX47" i="7"/>
  <c r="FX48" i="7"/>
  <c r="FX49" i="7"/>
  <c r="FX50" i="7"/>
  <c r="FX51" i="7"/>
  <c r="FX52" i="7"/>
  <c r="FX53" i="7"/>
  <c r="FX54" i="7"/>
  <c r="FX55" i="7"/>
  <c r="FX56" i="7"/>
  <c r="FX57" i="7"/>
  <c r="FX58" i="7"/>
  <c r="FX59" i="7"/>
  <c r="FX60" i="7"/>
  <c r="FX61" i="7"/>
  <c r="FX62" i="7"/>
  <c r="FX63" i="7"/>
  <c r="FX64" i="7"/>
  <c r="FX65" i="7"/>
  <c r="FX66" i="7"/>
  <c r="FX67" i="7"/>
  <c r="FX68" i="7"/>
  <c r="FX69" i="7"/>
  <c r="FX70" i="7"/>
  <c r="FX71" i="7"/>
  <c r="FX72" i="7"/>
  <c r="FX73" i="7"/>
  <c r="FX74" i="7"/>
  <c r="FX75" i="7"/>
  <c r="FX76" i="7"/>
  <c r="FX77" i="7"/>
  <c r="FX78" i="7"/>
  <c r="FX79" i="7"/>
  <c r="FX80" i="7"/>
  <c r="FX81" i="7"/>
  <c r="FX82" i="7"/>
  <c r="FX83" i="7"/>
  <c r="FX84" i="7"/>
  <c r="FX85" i="7"/>
  <c r="FX86" i="7"/>
  <c r="FX87" i="7"/>
  <c r="FX88" i="7"/>
  <c r="FX89" i="7"/>
  <c r="FX90" i="7"/>
  <c r="FX91" i="7"/>
  <c r="FX92" i="7"/>
  <c r="FX93" i="7"/>
  <c r="FX94" i="7"/>
  <c r="FX95" i="7"/>
  <c r="FX96" i="7"/>
  <c r="FX97" i="7"/>
  <c r="FX98" i="7"/>
  <c r="FX99" i="7"/>
  <c r="FX100" i="7"/>
  <c r="FX101" i="7"/>
  <c r="FY20" i="7"/>
  <c r="FY21" i="7"/>
  <c r="FY22" i="7"/>
  <c r="FY23" i="7"/>
  <c r="FY24" i="7"/>
  <c r="FY25" i="7"/>
  <c r="FY26" i="7"/>
  <c r="FY27" i="7"/>
  <c r="FY28" i="7"/>
  <c r="FY29" i="7"/>
  <c r="FY30" i="7"/>
  <c r="FY31" i="7"/>
  <c r="FY32" i="7"/>
  <c r="FY33" i="7"/>
  <c r="FY34" i="7"/>
  <c r="FY35" i="7"/>
  <c r="FY36" i="7"/>
  <c r="FY37" i="7"/>
  <c r="FY38" i="7"/>
  <c r="FY39" i="7"/>
  <c r="FY40" i="7"/>
  <c r="FY41" i="7"/>
  <c r="FY42" i="7"/>
  <c r="FY43" i="7"/>
  <c r="FY44" i="7"/>
  <c r="FY45" i="7"/>
  <c r="FY46" i="7"/>
  <c r="FY47" i="7"/>
  <c r="FY48" i="7"/>
  <c r="FY49" i="7"/>
  <c r="FY50" i="7"/>
  <c r="FY51" i="7"/>
  <c r="FY52" i="7"/>
  <c r="FY53" i="7"/>
  <c r="FY54" i="7"/>
  <c r="FY55" i="7"/>
  <c r="FY56" i="7"/>
  <c r="FY57" i="7"/>
  <c r="FY58" i="7"/>
  <c r="FY59" i="7"/>
  <c r="FY60" i="7"/>
  <c r="FY61" i="7"/>
  <c r="FY62" i="7"/>
  <c r="FY63" i="7"/>
  <c r="FY64" i="7"/>
  <c r="FY65" i="7"/>
  <c r="FY66" i="7"/>
  <c r="FY67" i="7"/>
  <c r="FY68" i="7"/>
  <c r="FY69" i="7"/>
  <c r="FY70" i="7"/>
  <c r="FY71" i="7"/>
  <c r="FY72" i="7"/>
  <c r="FY73" i="7"/>
  <c r="FY74" i="7"/>
  <c r="FY75" i="7"/>
  <c r="FY76" i="7"/>
  <c r="FY77" i="7"/>
  <c r="FY78" i="7"/>
  <c r="FY79" i="7"/>
  <c r="FY80" i="7"/>
  <c r="FY81" i="7"/>
  <c r="FY82" i="7"/>
  <c r="FY83" i="7"/>
  <c r="FY84" i="7"/>
  <c r="FY85" i="7"/>
  <c r="FY86" i="7"/>
  <c r="FY87" i="7"/>
  <c r="FY88" i="7"/>
  <c r="FY89" i="7"/>
  <c r="FY90" i="7"/>
  <c r="FY91" i="7"/>
  <c r="FY92" i="7"/>
  <c r="FY93" i="7"/>
  <c r="FY94" i="7"/>
  <c r="FY95" i="7"/>
  <c r="FY96" i="7"/>
  <c r="FY97" i="7"/>
  <c r="FY98" i="7"/>
  <c r="FY99" i="7"/>
  <c r="FY100" i="7"/>
  <c r="FY101" i="7"/>
  <c r="FY102" i="7"/>
  <c r="FZ20" i="7"/>
  <c r="FZ21" i="7"/>
  <c r="FZ22" i="7"/>
  <c r="FZ23" i="7"/>
  <c r="FZ24" i="7"/>
  <c r="FZ25" i="7"/>
  <c r="FZ26" i="7"/>
  <c r="FZ27" i="7"/>
  <c r="FZ28" i="7"/>
  <c r="FZ29" i="7"/>
  <c r="FZ30" i="7"/>
  <c r="FZ31" i="7"/>
  <c r="FZ32" i="7"/>
  <c r="FZ33" i="7"/>
  <c r="FZ34" i="7"/>
  <c r="FZ35" i="7"/>
  <c r="FZ36" i="7"/>
  <c r="FZ37" i="7"/>
  <c r="FZ38" i="7"/>
  <c r="FZ39" i="7"/>
  <c r="FZ40" i="7"/>
  <c r="FZ41" i="7"/>
  <c r="FZ42" i="7"/>
  <c r="FZ43" i="7"/>
  <c r="FZ44" i="7"/>
  <c r="FZ45" i="7"/>
  <c r="FZ46" i="7"/>
  <c r="FZ47" i="7"/>
  <c r="FZ48" i="7"/>
  <c r="FZ49" i="7"/>
  <c r="FZ50" i="7"/>
  <c r="FZ51" i="7"/>
  <c r="FZ52" i="7"/>
  <c r="FZ53" i="7"/>
  <c r="FZ54" i="7"/>
  <c r="FZ55" i="7"/>
  <c r="FZ56" i="7"/>
  <c r="FZ57" i="7"/>
  <c r="FZ58" i="7"/>
  <c r="FZ59" i="7"/>
  <c r="FZ60" i="7"/>
  <c r="FZ61" i="7"/>
  <c r="FZ62" i="7"/>
  <c r="FZ63" i="7"/>
  <c r="FZ64" i="7"/>
  <c r="FZ65" i="7"/>
  <c r="FZ66" i="7"/>
  <c r="FZ67" i="7"/>
  <c r="FZ68" i="7"/>
  <c r="FZ69" i="7"/>
  <c r="FZ70" i="7"/>
  <c r="FZ71" i="7"/>
  <c r="FZ72" i="7"/>
  <c r="FZ73" i="7"/>
  <c r="FZ74" i="7"/>
  <c r="FZ75" i="7"/>
  <c r="FZ76" i="7"/>
  <c r="FZ77" i="7"/>
  <c r="FZ78" i="7"/>
  <c r="FZ79" i="7"/>
  <c r="FZ80" i="7"/>
  <c r="FZ81" i="7"/>
  <c r="FZ82" i="7"/>
  <c r="FZ83" i="7"/>
  <c r="FZ84" i="7"/>
  <c r="FZ85" i="7"/>
  <c r="FZ86" i="7"/>
  <c r="FZ87" i="7"/>
  <c r="FZ88" i="7"/>
  <c r="FZ89" i="7"/>
  <c r="FZ90" i="7"/>
  <c r="FZ91" i="7"/>
  <c r="FZ92" i="7"/>
  <c r="FZ93" i="7"/>
  <c r="FZ94" i="7"/>
  <c r="FZ95" i="7"/>
  <c r="FZ96" i="7"/>
  <c r="FZ97" i="7"/>
  <c r="FZ98" i="7"/>
  <c r="FZ99" i="7"/>
  <c r="FZ100" i="7"/>
  <c r="FZ101" i="7"/>
  <c r="FZ102" i="7"/>
  <c r="GA20" i="7"/>
  <c r="GA21" i="7"/>
  <c r="GA22" i="7"/>
  <c r="GA23" i="7"/>
  <c r="GA24" i="7"/>
  <c r="GA25" i="7"/>
  <c r="GA26" i="7"/>
  <c r="GA27" i="7"/>
  <c r="GA28" i="7"/>
  <c r="GA29" i="7"/>
  <c r="GA30" i="7"/>
  <c r="GA31" i="7"/>
  <c r="GA32" i="7"/>
  <c r="GA33" i="7"/>
  <c r="GA34" i="7"/>
  <c r="GA35" i="7"/>
  <c r="GA36" i="7"/>
  <c r="GA37" i="7"/>
  <c r="GA38" i="7"/>
  <c r="GA39" i="7"/>
  <c r="GA40" i="7"/>
  <c r="GA41" i="7"/>
  <c r="GA42" i="7"/>
  <c r="GA43" i="7"/>
  <c r="GA44" i="7"/>
  <c r="GA45" i="7"/>
  <c r="GA46" i="7"/>
  <c r="GA47" i="7"/>
  <c r="GA48" i="7"/>
  <c r="GA49" i="7"/>
  <c r="GA50" i="7"/>
  <c r="GA51" i="7"/>
  <c r="GA52" i="7"/>
  <c r="GA53" i="7"/>
  <c r="GA54" i="7"/>
  <c r="GA55" i="7"/>
  <c r="GA56" i="7"/>
  <c r="GA57" i="7"/>
  <c r="GA58" i="7"/>
  <c r="GA59" i="7"/>
  <c r="GA60" i="7"/>
  <c r="GA61" i="7"/>
  <c r="GA62" i="7"/>
  <c r="GA63" i="7"/>
  <c r="GA64" i="7"/>
  <c r="GA65" i="7"/>
  <c r="GA66" i="7"/>
  <c r="GA67" i="7"/>
  <c r="GA68" i="7"/>
  <c r="GA69" i="7"/>
  <c r="GA70" i="7"/>
  <c r="GA71" i="7"/>
  <c r="GA72" i="7"/>
  <c r="GA73" i="7"/>
  <c r="GA74" i="7"/>
  <c r="GA75" i="7"/>
  <c r="GA76" i="7"/>
  <c r="GA77" i="7"/>
  <c r="GA78" i="7"/>
  <c r="GA79" i="7"/>
  <c r="GA80" i="7"/>
  <c r="GA81" i="7"/>
  <c r="GA82" i="7"/>
  <c r="GA83" i="7"/>
  <c r="GA84" i="7"/>
  <c r="GA85" i="7"/>
  <c r="GA86" i="7"/>
  <c r="GA87" i="7"/>
  <c r="GA88" i="7"/>
  <c r="GA89" i="7"/>
  <c r="GA90" i="7"/>
  <c r="GA91" i="7"/>
  <c r="GA92" i="7"/>
  <c r="GA93" i="7"/>
  <c r="GA94" i="7"/>
  <c r="GA95" i="7"/>
  <c r="GA96" i="7"/>
  <c r="GA97" i="7"/>
  <c r="GA98" i="7"/>
  <c r="GA99" i="7"/>
  <c r="GA100" i="7"/>
  <c r="GA101" i="7"/>
  <c r="GA102" i="7"/>
  <c r="GB20" i="7"/>
  <c r="GB21" i="7"/>
  <c r="GB22" i="7"/>
  <c r="GB23" i="7"/>
  <c r="GB24" i="7"/>
  <c r="GB25" i="7"/>
  <c r="GB26" i="7"/>
  <c r="GB27" i="7"/>
  <c r="GB28" i="7"/>
  <c r="GB29" i="7"/>
  <c r="GB30" i="7"/>
  <c r="GB31" i="7"/>
  <c r="GB32" i="7"/>
  <c r="GB33" i="7"/>
  <c r="GB34" i="7"/>
  <c r="GB35" i="7"/>
  <c r="GB36" i="7"/>
  <c r="GB37" i="7"/>
  <c r="GB38" i="7"/>
  <c r="GB39" i="7"/>
  <c r="GB40" i="7"/>
  <c r="GB41" i="7"/>
  <c r="GB42" i="7"/>
  <c r="GB43" i="7"/>
  <c r="GB44" i="7"/>
  <c r="GB45" i="7"/>
  <c r="GB46" i="7"/>
  <c r="GB47" i="7"/>
  <c r="GB48" i="7"/>
  <c r="GB49" i="7"/>
  <c r="GB50" i="7"/>
  <c r="GB51" i="7"/>
  <c r="GB52" i="7"/>
  <c r="GB53" i="7"/>
  <c r="GB54" i="7"/>
  <c r="GB55" i="7"/>
  <c r="GB56" i="7"/>
  <c r="GB57" i="7"/>
  <c r="GB58" i="7"/>
  <c r="GB59" i="7"/>
  <c r="GB60" i="7"/>
  <c r="GB61" i="7"/>
  <c r="GB62" i="7"/>
  <c r="GB63" i="7"/>
  <c r="GB64" i="7"/>
  <c r="GB65" i="7"/>
  <c r="GB66" i="7"/>
  <c r="GB67" i="7"/>
  <c r="GB68" i="7"/>
  <c r="GB69" i="7"/>
  <c r="GB70" i="7"/>
  <c r="GB71" i="7"/>
  <c r="GB72" i="7"/>
  <c r="GB73" i="7"/>
  <c r="GB74" i="7"/>
  <c r="GB75" i="7"/>
  <c r="GB76" i="7"/>
  <c r="GB77" i="7"/>
  <c r="GB78" i="7"/>
  <c r="GB79" i="7"/>
  <c r="GB80" i="7"/>
  <c r="GB81" i="7"/>
  <c r="GB82" i="7"/>
  <c r="GB83" i="7"/>
  <c r="GB84" i="7"/>
  <c r="GB85" i="7"/>
  <c r="GB86" i="7"/>
  <c r="GB87" i="7"/>
  <c r="GB88" i="7"/>
  <c r="GB89" i="7"/>
  <c r="GB90" i="7"/>
  <c r="GB91" i="7"/>
  <c r="GB92" i="7"/>
  <c r="GB93" i="7"/>
  <c r="GB94" i="7"/>
  <c r="GB95" i="7"/>
  <c r="GB96" i="7"/>
  <c r="GB97" i="7"/>
  <c r="GB98" i="7"/>
  <c r="GB99" i="7"/>
  <c r="GB100" i="7"/>
  <c r="GB101" i="7"/>
  <c r="GB102" i="7"/>
  <c r="GC20" i="7"/>
  <c r="GC21" i="7"/>
  <c r="GC22" i="7"/>
  <c r="GC23" i="7"/>
  <c r="GC24" i="7"/>
  <c r="GC25" i="7"/>
  <c r="GC26" i="7"/>
  <c r="GC27" i="7"/>
  <c r="GC28" i="7"/>
  <c r="GC29" i="7"/>
  <c r="GC30" i="7"/>
  <c r="GC31" i="7"/>
  <c r="GC32" i="7"/>
  <c r="GC33" i="7"/>
  <c r="GC34" i="7"/>
  <c r="GC35" i="7"/>
  <c r="GC36" i="7"/>
  <c r="GC37" i="7"/>
  <c r="GC38" i="7"/>
  <c r="GC39" i="7"/>
  <c r="GC40" i="7"/>
  <c r="GC41" i="7"/>
  <c r="GC42" i="7"/>
  <c r="GC43" i="7"/>
  <c r="GC44" i="7"/>
  <c r="GC45" i="7"/>
  <c r="GC46" i="7"/>
  <c r="GC47" i="7"/>
  <c r="GC48" i="7"/>
  <c r="GC49" i="7"/>
  <c r="GC50" i="7"/>
  <c r="GC51" i="7"/>
  <c r="GC52" i="7"/>
  <c r="GC53" i="7"/>
  <c r="GC54" i="7"/>
  <c r="GC55" i="7"/>
  <c r="GC56" i="7"/>
  <c r="GC57" i="7"/>
  <c r="GC58" i="7"/>
  <c r="GC59" i="7"/>
  <c r="GC60" i="7"/>
  <c r="GC61" i="7"/>
  <c r="GC62" i="7"/>
  <c r="GC63" i="7"/>
  <c r="GC64" i="7"/>
  <c r="GC65" i="7"/>
  <c r="GC66" i="7"/>
  <c r="GC67" i="7"/>
  <c r="GC68" i="7"/>
  <c r="GC69" i="7"/>
  <c r="GC70" i="7"/>
  <c r="GC71" i="7"/>
  <c r="GC72" i="7"/>
  <c r="GC73" i="7"/>
  <c r="GC74" i="7"/>
  <c r="GC75" i="7"/>
  <c r="GC76" i="7"/>
  <c r="GC77" i="7"/>
  <c r="GC78" i="7"/>
  <c r="GC79" i="7"/>
  <c r="GC80" i="7"/>
  <c r="GC81" i="7"/>
  <c r="GC82" i="7"/>
  <c r="GC83" i="7"/>
  <c r="GC84" i="7"/>
  <c r="GC85" i="7"/>
  <c r="GC86" i="7"/>
  <c r="GC87" i="7"/>
  <c r="GC88" i="7"/>
  <c r="GC89" i="7"/>
  <c r="GC90" i="7"/>
  <c r="GC91" i="7"/>
  <c r="GC92" i="7"/>
  <c r="GC93" i="7"/>
  <c r="GC94" i="7"/>
  <c r="GC95" i="7"/>
  <c r="GC96" i="7"/>
  <c r="GC97" i="7"/>
  <c r="GC98" i="7"/>
  <c r="GC99" i="7"/>
  <c r="GC100" i="7"/>
  <c r="GC101" i="7"/>
  <c r="GC102" i="7"/>
  <c r="GD20" i="7"/>
  <c r="GD21" i="7"/>
  <c r="GD22" i="7"/>
  <c r="GD23" i="7"/>
  <c r="GD24" i="7"/>
  <c r="GD25" i="7"/>
  <c r="GD26" i="7"/>
  <c r="GD27" i="7"/>
  <c r="GD28" i="7"/>
  <c r="GD29" i="7"/>
  <c r="GD30" i="7"/>
  <c r="GD31" i="7"/>
  <c r="GD32" i="7"/>
  <c r="GD33" i="7"/>
  <c r="GD34" i="7"/>
  <c r="GD35" i="7"/>
  <c r="GD36" i="7"/>
  <c r="GD37" i="7"/>
  <c r="GD38" i="7"/>
  <c r="GD39" i="7"/>
  <c r="GD40" i="7"/>
  <c r="GD41" i="7"/>
  <c r="GD42" i="7"/>
  <c r="GD43" i="7"/>
  <c r="GD44" i="7"/>
  <c r="GD45" i="7"/>
  <c r="GD46" i="7"/>
  <c r="GD47" i="7"/>
  <c r="GD48" i="7"/>
  <c r="GD49" i="7"/>
  <c r="GD50" i="7"/>
  <c r="GD51" i="7"/>
  <c r="GD52" i="7"/>
  <c r="GD53" i="7"/>
  <c r="GD54" i="7"/>
  <c r="GD55" i="7"/>
  <c r="GD56" i="7"/>
  <c r="GD57" i="7"/>
  <c r="GD58" i="7"/>
  <c r="GD59" i="7"/>
  <c r="GD60" i="7"/>
  <c r="GD61" i="7"/>
  <c r="GD62" i="7"/>
  <c r="GD63" i="7"/>
  <c r="GD64" i="7"/>
  <c r="GD65" i="7"/>
  <c r="GD66" i="7"/>
  <c r="GD67" i="7"/>
  <c r="GD68" i="7"/>
  <c r="GD69" i="7"/>
  <c r="GD70" i="7"/>
  <c r="GD71" i="7"/>
  <c r="GD72" i="7"/>
  <c r="GD73" i="7"/>
  <c r="GD74" i="7"/>
  <c r="GD75" i="7"/>
  <c r="GD76" i="7"/>
  <c r="GD77" i="7"/>
  <c r="GD78" i="7"/>
  <c r="GD79" i="7"/>
  <c r="GD80" i="7"/>
  <c r="GD81" i="7"/>
  <c r="GD82" i="7"/>
  <c r="GD83" i="7"/>
  <c r="GD84" i="7"/>
  <c r="GD85" i="7"/>
  <c r="GD86" i="7"/>
  <c r="GD87" i="7"/>
  <c r="GD88" i="7"/>
  <c r="GD89" i="7"/>
  <c r="GD90" i="7"/>
  <c r="GD91" i="7"/>
  <c r="GD92" i="7"/>
  <c r="GD93" i="7"/>
  <c r="GD94" i="7"/>
  <c r="GD95" i="7"/>
  <c r="GD96" i="7"/>
  <c r="GD97" i="7"/>
  <c r="GD98" i="7"/>
  <c r="GD99" i="7"/>
  <c r="GD100" i="7"/>
  <c r="GD101" i="7"/>
  <c r="GD102" i="7"/>
  <c r="GE20" i="7"/>
  <c r="GE21" i="7"/>
  <c r="GE22" i="7"/>
  <c r="GE23" i="7"/>
  <c r="GE24" i="7"/>
  <c r="GE25" i="7"/>
  <c r="GE26" i="7"/>
  <c r="GE27" i="7"/>
  <c r="GE28" i="7"/>
  <c r="GE29" i="7"/>
  <c r="GE30" i="7"/>
  <c r="GE31" i="7"/>
  <c r="GE32" i="7"/>
  <c r="GE33" i="7"/>
  <c r="GE34" i="7"/>
  <c r="GE35" i="7"/>
  <c r="GE36" i="7"/>
  <c r="GE37" i="7"/>
  <c r="GE38" i="7"/>
  <c r="GE39" i="7"/>
  <c r="GE40" i="7"/>
  <c r="GE41" i="7"/>
  <c r="GE42" i="7"/>
  <c r="GE43" i="7"/>
  <c r="GE44" i="7"/>
  <c r="GE45" i="7"/>
  <c r="GE46" i="7"/>
  <c r="GE47" i="7"/>
  <c r="GE48" i="7"/>
  <c r="GE49" i="7"/>
  <c r="GE50" i="7"/>
  <c r="GE51" i="7"/>
  <c r="GE52" i="7"/>
  <c r="GE53" i="7"/>
  <c r="GE54" i="7"/>
  <c r="GE55" i="7"/>
  <c r="GE56" i="7"/>
  <c r="GE57" i="7"/>
  <c r="GE58" i="7"/>
  <c r="GE59" i="7"/>
  <c r="GE60" i="7"/>
  <c r="GE61" i="7"/>
  <c r="GE62" i="7"/>
  <c r="GE63" i="7"/>
  <c r="GE64" i="7"/>
  <c r="GE65" i="7"/>
  <c r="GE66" i="7"/>
  <c r="GE67" i="7"/>
  <c r="GE68" i="7"/>
  <c r="GE69" i="7"/>
  <c r="GE70" i="7"/>
  <c r="GE71" i="7"/>
  <c r="GE72" i="7"/>
  <c r="GE73" i="7"/>
  <c r="GE74" i="7"/>
  <c r="GE75" i="7"/>
  <c r="GE76" i="7"/>
  <c r="GE77" i="7"/>
  <c r="GE78" i="7"/>
  <c r="GE79" i="7"/>
  <c r="GE80" i="7"/>
  <c r="GE81" i="7"/>
  <c r="GE82" i="7"/>
  <c r="GE83" i="7"/>
  <c r="GE84" i="7"/>
  <c r="GE85" i="7"/>
  <c r="GE86" i="7"/>
  <c r="GE87" i="7"/>
  <c r="GE88" i="7"/>
  <c r="GE89" i="7"/>
  <c r="GE90" i="7"/>
  <c r="GE91" i="7"/>
  <c r="GE92" i="7"/>
  <c r="GE93" i="7"/>
  <c r="GE94" i="7"/>
  <c r="GE95" i="7"/>
  <c r="GE96" i="7"/>
  <c r="GE97" i="7"/>
  <c r="GE98" i="7"/>
  <c r="GE99" i="7"/>
  <c r="GE100" i="7"/>
  <c r="GE101" i="7"/>
  <c r="GE102" i="7"/>
  <c r="GF20" i="7"/>
  <c r="GF21" i="7"/>
  <c r="GF22" i="7"/>
  <c r="GF23" i="7"/>
  <c r="GF24" i="7"/>
  <c r="GF25" i="7"/>
  <c r="GF26" i="7"/>
  <c r="GF27" i="7"/>
  <c r="GF28" i="7"/>
  <c r="GF29" i="7"/>
  <c r="GF30" i="7"/>
  <c r="GF31" i="7"/>
  <c r="GF32" i="7"/>
  <c r="GF33" i="7"/>
  <c r="GF34" i="7"/>
  <c r="GF35" i="7"/>
  <c r="GF36" i="7"/>
  <c r="GF37" i="7"/>
  <c r="GF38" i="7"/>
  <c r="GF39" i="7"/>
  <c r="GF40" i="7"/>
  <c r="GF41" i="7"/>
  <c r="GF42" i="7"/>
  <c r="GF43" i="7"/>
  <c r="GF44" i="7"/>
  <c r="GF45" i="7"/>
  <c r="GF46" i="7"/>
  <c r="GF47" i="7"/>
  <c r="GF48" i="7"/>
  <c r="GF49" i="7"/>
  <c r="GF50" i="7"/>
  <c r="GF51" i="7"/>
  <c r="GF52" i="7"/>
  <c r="GF53" i="7"/>
  <c r="GF54" i="7"/>
  <c r="GF55" i="7"/>
  <c r="GF56" i="7"/>
  <c r="GF57" i="7"/>
  <c r="GF58" i="7"/>
  <c r="GF59" i="7"/>
  <c r="GF60" i="7"/>
  <c r="GF61" i="7"/>
  <c r="GF62" i="7"/>
  <c r="GF63" i="7"/>
  <c r="GF64" i="7"/>
  <c r="GF65" i="7"/>
  <c r="GF66" i="7"/>
  <c r="GF67" i="7"/>
  <c r="GF68" i="7"/>
  <c r="GF69" i="7"/>
  <c r="GF70" i="7"/>
  <c r="GF71" i="7"/>
  <c r="GF72" i="7"/>
  <c r="GF73" i="7"/>
  <c r="GF74" i="7"/>
  <c r="GF75" i="7"/>
  <c r="GF76" i="7"/>
  <c r="GF77" i="7"/>
  <c r="GF78" i="7"/>
  <c r="GF79" i="7"/>
  <c r="GF80" i="7"/>
  <c r="GF81" i="7"/>
  <c r="GF82" i="7"/>
  <c r="GF83" i="7"/>
  <c r="GF84" i="7"/>
  <c r="GF85" i="7"/>
  <c r="GF86" i="7"/>
  <c r="GF87" i="7"/>
  <c r="GF88" i="7"/>
  <c r="GF89" i="7"/>
  <c r="GF90" i="7"/>
  <c r="GF91" i="7"/>
  <c r="GF92" i="7"/>
  <c r="GF93" i="7"/>
  <c r="GF94" i="7"/>
  <c r="GF95" i="7"/>
  <c r="GF96" i="7"/>
  <c r="GF97" i="7"/>
  <c r="GF98" i="7"/>
  <c r="GF99" i="7"/>
  <c r="GF100" i="7"/>
  <c r="GF101" i="7"/>
  <c r="GF102" i="7"/>
  <c r="GG20" i="7"/>
  <c r="GG21" i="7"/>
  <c r="GG22" i="7"/>
  <c r="GG23" i="7"/>
  <c r="GG24" i="7"/>
  <c r="GG25" i="7"/>
  <c r="GG26" i="7"/>
  <c r="GG27" i="7"/>
  <c r="GG28" i="7"/>
  <c r="GG29" i="7"/>
  <c r="GG30" i="7"/>
  <c r="GG31" i="7"/>
  <c r="GG32" i="7"/>
  <c r="GG33" i="7"/>
  <c r="GG34" i="7"/>
  <c r="GG35" i="7"/>
  <c r="GG36" i="7"/>
  <c r="GG37" i="7"/>
  <c r="GG38" i="7"/>
  <c r="GG39" i="7"/>
  <c r="GG40" i="7"/>
  <c r="GG41" i="7"/>
  <c r="GG42" i="7"/>
  <c r="GG43" i="7"/>
  <c r="GG44" i="7"/>
  <c r="GG45" i="7"/>
  <c r="GG46" i="7"/>
  <c r="GG47" i="7"/>
  <c r="GG48" i="7"/>
  <c r="GG49" i="7"/>
  <c r="GG50" i="7"/>
  <c r="GG51" i="7"/>
  <c r="GG52" i="7"/>
  <c r="GG53" i="7"/>
  <c r="GG54" i="7"/>
  <c r="GG55" i="7"/>
  <c r="GG56" i="7"/>
  <c r="GG57" i="7"/>
  <c r="GG58" i="7"/>
  <c r="GG59" i="7"/>
  <c r="GG60" i="7"/>
  <c r="GG61" i="7"/>
  <c r="GG62" i="7"/>
  <c r="GG63" i="7"/>
  <c r="GG64" i="7"/>
  <c r="GG65" i="7"/>
  <c r="GG66" i="7"/>
  <c r="GG67" i="7"/>
  <c r="GG68" i="7"/>
  <c r="GG69" i="7"/>
  <c r="GG70" i="7"/>
  <c r="GG71" i="7"/>
  <c r="GG72" i="7"/>
  <c r="GG73" i="7"/>
  <c r="GG74" i="7"/>
  <c r="GG75" i="7"/>
  <c r="GG76" i="7"/>
  <c r="GG77" i="7"/>
  <c r="GG78" i="7"/>
  <c r="GG79" i="7"/>
  <c r="GG80" i="7"/>
  <c r="GG81" i="7"/>
  <c r="GG82" i="7"/>
  <c r="GG83" i="7"/>
  <c r="GG84" i="7"/>
  <c r="GG85" i="7"/>
  <c r="GG86" i="7"/>
  <c r="GG87" i="7"/>
  <c r="GG88" i="7"/>
  <c r="GG89" i="7"/>
  <c r="GG90" i="7"/>
  <c r="GG91" i="7"/>
  <c r="GG92" i="7"/>
  <c r="GG93" i="7"/>
  <c r="GG94" i="7"/>
  <c r="GG95" i="7"/>
  <c r="GG96" i="7"/>
  <c r="GG97" i="7"/>
  <c r="GG98" i="7"/>
  <c r="GG99" i="7"/>
  <c r="GG100" i="7"/>
  <c r="GG101" i="7"/>
  <c r="GG102" i="7"/>
  <c r="GH20" i="7"/>
  <c r="GH21" i="7"/>
  <c r="GH22" i="7"/>
  <c r="GH23" i="7"/>
  <c r="GH24" i="7"/>
  <c r="GH25" i="7"/>
  <c r="GH26" i="7"/>
  <c r="GH27" i="7"/>
  <c r="GH28" i="7"/>
  <c r="GH29" i="7"/>
  <c r="GH30" i="7"/>
  <c r="GH31" i="7"/>
  <c r="GH32" i="7"/>
  <c r="GH33" i="7"/>
  <c r="GH34" i="7"/>
  <c r="GH35" i="7"/>
  <c r="GH36" i="7"/>
  <c r="GH37" i="7"/>
  <c r="GH38" i="7"/>
  <c r="GH39" i="7"/>
  <c r="GH40" i="7"/>
  <c r="GH41" i="7"/>
  <c r="GH42" i="7"/>
  <c r="GH43" i="7"/>
  <c r="GH44" i="7"/>
  <c r="GH45" i="7"/>
  <c r="GH46" i="7"/>
  <c r="GH47" i="7"/>
  <c r="GH48" i="7"/>
  <c r="GH49" i="7"/>
  <c r="GH50" i="7"/>
  <c r="GH51" i="7"/>
  <c r="GH52" i="7"/>
  <c r="GH53" i="7"/>
  <c r="GH54" i="7"/>
  <c r="GH55" i="7"/>
  <c r="GH56" i="7"/>
  <c r="GH57" i="7"/>
  <c r="GH58" i="7"/>
  <c r="GH59" i="7"/>
  <c r="GH60" i="7"/>
  <c r="GH61" i="7"/>
  <c r="GH62" i="7"/>
  <c r="GH63" i="7"/>
  <c r="GH64" i="7"/>
  <c r="GH65" i="7"/>
  <c r="GH66" i="7"/>
  <c r="GH67" i="7"/>
  <c r="GH68" i="7"/>
  <c r="GH69" i="7"/>
  <c r="GH70" i="7"/>
  <c r="GH71" i="7"/>
  <c r="GH72" i="7"/>
  <c r="GH73" i="7"/>
  <c r="GH74" i="7"/>
  <c r="GH75" i="7"/>
  <c r="GH76" i="7"/>
  <c r="GH77" i="7"/>
  <c r="GH78" i="7"/>
  <c r="GH79" i="7"/>
  <c r="GH80" i="7"/>
  <c r="GH81" i="7"/>
  <c r="GH82" i="7"/>
  <c r="GH83" i="7"/>
  <c r="GH84" i="7"/>
  <c r="GH85" i="7"/>
  <c r="GH86" i="7"/>
  <c r="GH87" i="7"/>
  <c r="GH88" i="7"/>
  <c r="GH89" i="7"/>
  <c r="GH90" i="7"/>
  <c r="GH91" i="7"/>
  <c r="GH92" i="7"/>
  <c r="GH93" i="7"/>
  <c r="GH94" i="7"/>
  <c r="GH95" i="7"/>
  <c r="GH96" i="7"/>
  <c r="GH97" i="7"/>
  <c r="GH98" i="7"/>
  <c r="GH99" i="7"/>
  <c r="GH100" i="7"/>
  <c r="GH101" i="7"/>
  <c r="GH102" i="7"/>
  <c r="GI20" i="7"/>
  <c r="GI21" i="7"/>
  <c r="GI22" i="7"/>
  <c r="GI23" i="7"/>
  <c r="GI24" i="7"/>
  <c r="GI25" i="7"/>
  <c r="GI26" i="7"/>
  <c r="GI27" i="7"/>
  <c r="GI28" i="7"/>
  <c r="GI29" i="7"/>
  <c r="GI30" i="7"/>
  <c r="GI31" i="7"/>
  <c r="GI32" i="7"/>
  <c r="GI33" i="7"/>
  <c r="GI34" i="7"/>
  <c r="GI35" i="7"/>
  <c r="GI36" i="7"/>
  <c r="GI37" i="7"/>
  <c r="GI38" i="7"/>
  <c r="GI39" i="7"/>
  <c r="GI40" i="7"/>
  <c r="GI41" i="7"/>
  <c r="GI42" i="7"/>
  <c r="GI43" i="7"/>
  <c r="GI44" i="7"/>
  <c r="GI45" i="7"/>
  <c r="GI46" i="7"/>
  <c r="GI47" i="7"/>
  <c r="GI48" i="7"/>
  <c r="GI49" i="7"/>
  <c r="GI50" i="7"/>
  <c r="GI51" i="7"/>
  <c r="GI52" i="7"/>
  <c r="GI53" i="7"/>
  <c r="GI54" i="7"/>
  <c r="GI55" i="7"/>
  <c r="GI56" i="7"/>
  <c r="GI57" i="7"/>
  <c r="GI58" i="7"/>
  <c r="GI59" i="7"/>
  <c r="GI60" i="7"/>
  <c r="GI61" i="7"/>
  <c r="GI62" i="7"/>
  <c r="GI63" i="7"/>
  <c r="GI64" i="7"/>
  <c r="GI65" i="7"/>
  <c r="GI66" i="7"/>
  <c r="GI67" i="7"/>
  <c r="GI68" i="7"/>
  <c r="GI69" i="7"/>
  <c r="GI70" i="7"/>
  <c r="GI71" i="7"/>
  <c r="GI72" i="7"/>
  <c r="GI73" i="7"/>
  <c r="GI74" i="7"/>
  <c r="GI75" i="7"/>
  <c r="GI76" i="7"/>
  <c r="GI77" i="7"/>
  <c r="GI78" i="7"/>
  <c r="GI79" i="7"/>
  <c r="GI80" i="7"/>
  <c r="GI81" i="7"/>
  <c r="GI82" i="7"/>
  <c r="GI83" i="7"/>
  <c r="GI84" i="7"/>
  <c r="GI85" i="7"/>
  <c r="GI86" i="7"/>
  <c r="GI87" i="7"/>
  <c r="GI88" i="7"/>
  <c r="GI89" i="7"/>
  <c r="GI90" i="7"/>
  <c r="GI91" i="7"/>
  <c r="GI92" i="7"/>
  <c r="GI93" i="7"/>
  <c r="GI94" i="7"/>
  <c r="GI95" i="7"/>
  <c r="GI96" i="7"/>
  <c r="GI97" i="7"/>
  <c r="GI98" i="7"/>
  <c r="GI99" i="7"/>
  <c r="GI100" i="7"/>
  <c r="GI101" i="7"/>
  <c r="GI102" i="7"/>
  <c r="GJ102" i="7"/>
  <c r="GJ20" i="7"/>
  <c r="GJ21" i="7"/>
  <c r="GJ22" i="7"/>
  <c r="GJ23" i="7"/>
  <c r="GJ24" i="7"/>
  <c r="GJ25" i="7"/>
  <c r="GJ26" i="7"/>
  <c r="GJ27" i="7"/>
  <c r="GJ28" i="7"/>
  <c r="GJ29" i="7"/>
  <c r="GJ30" i="7"/>
  <c r="GJ31" i="7"/>
  <c r="GJ32" i="7"/>
  <c r="GJ33" i="7"/>
  <c r="GJ34" i="7"/>
  <c r="GJ35" i="7"/>
  <c r="GJ36" i="7"/>
  <c r="GJ37" i="7"/>
  <c r="GJ38" i="7"/>
  <c r="GJ39" i="7"/>
  <c r="GJ40" i="7"/>
  <c r="GJ41" i="7"/>
  <c r="GJ42" i="7"/>
  <c r="GJ43" i="7"/>
  <c r="GJ44" i="7"/>
  <c r="GJ45" i="7"/>
  <c r="GJ46" i="7"/>
  <c r="GJ47" i="7"/>
  <c r="GJ48" i="7"/>
  <c r="GJ49" i="7"/>
  <c r="GJ50" i="7"/>
  <c r="GJ51" i="7"/>
  <c r="GJ52" i="7"/>
  <c r="GJ53" i="7"/>
  <c r="GJ54" i="7"/>
  <c r="GJ55" i="7"/>
  <c r="GJ56" i="7"/>
  <c r="GJ57" i="7"/>
  <c r="GJ58" i="7"/>
  <c r="GJ59" i="7"/>
  <c r="GJ60" i="7"/>
  <c r="GJ61" i="7"/>
  <c r="GJ62" i="7"/>
  <c r="GJ63" i="7"/>
  <c r="GJ64" i="7"/>
  <c r="GJ65" i="7"/>
  <c r="GJ66" i="7"/>
  <c r="GJ67" i="7"/>
  <c r="GJ68" i="7"/>
  <c r="GJ69" i="7"/>
  <c r="GJ70" i="7"/>
  <c r="GJ71" i="7"/>
  <c r="GJ72" i="7"/>
  <c r="GJ73" i="7"/>
  <c r="GJ74" i="7"/>
  <c r="GJ75" i="7"/>
  <c r="GJ76" i="7"/>
  <c r="GJ77" i="7"/>
  <c r="GJ78" i="7"/>
  <c r="GJ79" i="7"/>
  <c r="GJ80" i="7"/>
  <c r="GJ81" i="7"/>
  <c r="GJ82" i="7"/>
  <c r="GJ83" i="7"/>
  <c r="GJ84" i="7"/>
  <c r="GJ85" i="7"/>
  <c r="GJ86" i="7"/>
  <c r="GJ87" i="7"/>
  <c r="GJ88" i="7"/>
  <c r="GJ89" i="7"/>
  <c r="GJ90" i="7"/>
  <c r="GJ91" i="7"/>
  <c r="GJ92" i="7"/>
  <c r="GJ93" i="7"/>
  <c r="GJ94" i="7"/>
  <c r="GJ95" i="7"/>
  <c r="GJ96" i="7"/>
  <c r="GJ97" i="7"/>
  <c r="GJ98" i="7"/>
  <c r="GJ99" i="7"/>
  <c r="GJ100" i="7"/>
  <c r="GJ101" i="7"/>
  <c r="GK20" i="7"/>
  <c r="GK21" i="7"/>
  <c r="GK22" i="7"/>
  <c r="GK23" i="7"/>
  <c r="GK24" i="7"/>
  <c r="GK25" i="7"/>
  <c r="GK26" i="7"/>
  <c r="GK27" i="7"/>
  <c r="GK28" i="7"/>
  <c r="GK29" i="7"/>
  <c r="GK30" i="7"/>
  <c r="GK31" i="7"/>
  <c r="GK32" i="7"/>
  <c r="GK33" i="7"/>
  <c r="GK34" i="7"/>
  <c r="GK35" i="7"/>
  <c r="GK36" i="7"/>
  <c r="GK37" i="7"/>
  <c r="GK38" i="7"/>
  <c r="GK39" i="7"/>
  <c r="GK40" i="7"/>
  <c r="GK41" i="7"/>
  <c r="GK42" i="7"/>
  <c r="GK43" i="7"/>
  <c r="GK44" i="7"/>
  <c r="GK45" i="7"/>
  <c r="GK46" i="7"/>
  <c r="GK47" i="7"/>
  <c r="GK48" i="7"/>
  <c r="GK49" i="7"/>
  <c r="GK50" i="7"/>
  <c r="GK51" i="7"/>
  <c r="GK52" i="7"/>
  <c r="GK53" i="7"/>
  <c r="GK54" i="7"/>
  <c r="GK55" i="7"/>
  <c r="GK56" i="7"/>
  <c r="GK57" i="7"/>
  <c r="GK58" i="7"/>
  <c r="GK59" i="7"/>
  <c r="GK60" i="7"/>
  <c r="GK61" i="7"/>
  <c r="GK62" i="7"/>
  <c r="GK63" i="7"/>
  <c r="GK64" i="7"/>
  <c r="GK65" i="7"/>
  <c r="GK66" i="7"/>
  <c r="GK67" i="7"/>
  <c r="GK68" i="7"/>
  <c r="GK69" i="7"/>
  <c r="GK70" i="7"/>
  <c r="GK71" i="7"/>
  <c r="GK72" i="7"/>
  <c r="GK73" i="7"/>
  <c r="GK74" i="7"/>
  <c r="GK75" i="7"/>
  <c r="GK76" i="7"/>
  <c r="GK77" i="7"/>
  <c r="GK78" i="7"/>
  <c r="GK79" i="7"/>
  <c r="GK80" i="7"/>
  <c r="GK81" i="7"/>
  <c r="GK82" i="7"/>
  <c r="GK83" i="7"/>
  <c r="GK84" i="7"/>
  <c r="GK85" i="7"/>
  <c r="GK86" i="7"/>
  <c r="GK87" i="7"/>
  <c r="GK88" i="7"/>
  <c r="GK89" i="7"/>
  <c r="GK90" i="7"/>
  <c r="GK91" i="7"/>
  <c r="GK92" i="7"/>
  <c r="GK93" i="7"/>
  <c r="GK94" i="7"/>
  <c r="GK95" i="7"/>
  <c r="GK96" i="7"/>
  <c r="GK97" i="7"/>
  <c r="GK98" i="7"/>
  <c r="GK99" i="7"/>
  <c r="GK100" i="7"/>
  <c r="GK101" i="7"/>
  <c r="GK102" i="7"/>
  <c r="GL20" i="7"/>
  <c r="GL21" i="7"/>
  <c r="GL22" i="7"/>
  <c r="GL23" i="7"/>
  <c r="GL24" i="7"/>
  <c r="GL25" i="7"/>
  <c r="GL26" i="7"/>
  <c r="GL27" i="7"/>
  <c r="GL28" i="7"/>
  <c r="GL29" i="7"/>
  <c r="GL30" i="7"/>
  <c r="GL31" i="7"/>
  <c r="GL32" i="7"/>
  <c r="GL33" i="7"/>
  <c r="GL34" i="7"/>
  <c r="GL35" i="7"/>
  <c r="GL36" i="7"/>
  <c r="GL37" i="7"/>
  <c r="GL38" i="7"/>
  <c r="GL39" i="7"/>
  <c r="GL40" i="7"/>
  <c r="GL41" i="7"/>
  <c r="GL42" i="7"/>
  <c r="GL43" i="7"/>
  <c r="GL44" i="7"/>
  <c r="GL45" i="7"/>
  <c r="GL46" i="7"/>
  <c r="GL47" i="7"/>
  <c r="GL48" i="7"/>
  <c r="GL49" i="7"/>
  <c r="GL50" i="7"/>
  <c r="GL51" i="7"/>
  <c r="GL52" i="7"/>
  <c r="GL53" i="7"/>
  <c r="GL54" i="7"/>
  <c r="GL55" i="7"/>
  <c r="GL56" i="7"/>
  <c r="GL57" i="7"/>
  <c r="GL58" i="7"/>
  <c r="GL59" i="7"/>
  <c r="GL60" i="7"/>
  <c r="GL61" i="7"/>
  <c r="GL62" i="7"/>
  <c r="GL63" i="7"/>
  <c r="GL64" i="7"/>
  <c r="GL65" i="7"/>
  <c r="GL66" i="7"/>
  <c r="GL67" i="7"/>
  <c r="GL68" i="7"/>
  <c r="GL69" i="7"/>
  <c r="GL70" i="7"/>
  <c r="GL71" i="7"/>
  <c r="GL72" i="7"/>
  <c r="GL73" i="7"/>
  <c r="GL74" i="7"/>
  <c r="GL75" i="7"/>
  <c r="GL76" i="7"/>
  <c r="GL77" i="7"/>
  <c r="GL78" i="7"/>
  <c r="GL79" i="7"/>
  <c r="GL80" i="7"/>
  <c r="GL81" i="7"/>
  <c r="GL82" i="7"/>
  <c r="GL83" i="7"/>
  <c r="GL84" i="7"/>
  <c r="GL85" i="7"/>
  <c r="GL86" i="7"/>
  <c r="GL87" i="7"/>
  <c r="GL88" i="7"/>
  <c r="GL89" i="7"/>
  <c r="GL90" i="7"/>
  <c r="GL91" i="7"/>
  <c r="GL92" i="7"/>
  <c r="GL93" i="7"/>
  <c r="GL94" i="7"/>
  <c r="GL95" i="7"/>
  <c r="GL96" i="7"/>
  <c r="GL97" i="7"/>
  <c r="GL98" i="7"/>
  <c r="GL99" i="7"/>
  <c r="GL100" i="7"/>
  <c r="GL101" i="7"/>
  <c r="GL102" i="7"/>
  <c r="EC19" i="7"/>
  <c r="ED19" i="7"/>
  <c r="EE19" i="7"/>
  <c r="EF19" i="7"/>
  <c r="EG19" i="7"/>
  <c r="EH19" i="7"/>
  <c r="EI19" i="7"/>
  <c r="EJ19" i="7"/>
  <c r="EK19" i="7"/>
  <c r="EL19" i="7"/>
  <c r="EM19" i="7"/>
  <c r="EN19" i="7"/>
  <c r="EO19" i="7"/>
  <c r="EP19" i="7"/>
  <c r="EQ19" i="7"/>
  <c r="ER19" i="7"/>
  <c r="ES19" i="7"/>
  <c r="ET19" i="7"/>
  <c r="EU19" i="7"/>
  <c r="EV19" i="7"/>
  <c r="EW19" i="7"/>
  <c r="EX19" i="7"/>
  <c r="EY19" i="7"/>
  <c r="EZ19" i="7"/>
  <c r="FA19" i="7"/>
  <c r="FB19" i="7"/>
  <c r="FC19" i="7"/>
  <c r="FD19" i="7"/>
  <c r="FE19" i="7"/>
  <c r="FF19" i="7"/>
  <c r="FG19" i="7"/>
  <c r="FH19" i="7"/>
  <c r="FI19" i="7"/>
  <c r="FJ19" i="7"/>
  <c r="FK19" i="7"/>
  <c r="FL19" i="7"/>
  <c r="FM19" i="7"/>
  <c r="FN19" i="7"/>
  <c r="FO19" i="7"/>
  <c r="FP19" i="7"/>
  <c r="FQ19" i="7"/>
  <c r="FR19" i="7"/>
  <c r="FS19" i="7"/>
  <c r="FT19" i="7"/>
  <c r="FU19" i="7"/>
  <c r="FV19" i="7"/>
  <c r="FW19" i="7"/>
  <c r="FX19" i="7"/>
  <c r="FY19" i="7"/>
  <c r="FZ19" i="7"/>
  <c r="GA19" i="7"/>
  <c r="GB19" i="7"/>
  <c r="GC19" i="7"/>
  <c r="GD19" i="7"/>
  <c r="GE19" i="7"/>
  <c r="GF19" i="7"/>
  <c r="GG19" i="7"/>
  <c r="GH19" i="7"/>
  <c r="GI19" i="7"/>
  <c r="GJ19" i="7"/>
  <c r="GK19" i="7"/>
  <c r="GL19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A18" i="7"/>
  <c r="DB18" i="7"/>
  <c r="DC18" i="7"/>
  <c r="DD18" i="7"/>
  <c r="DE18" i="7"/>
  <c r="DF18" i="7"/>
  <c r="DG18" i="7"/>
  <c r="DH18" i="7"/>
  <c r="DI18" i="7"/>
  <c r="DJ18" i="7"/>
  <c r="DK18" i="7"/>
  <c r="DL18" i="7"/>
  <c r="DM18" i="7"/>
  <c r="DN18" i="7"/>
  <c r="DO18" i="7"/>
  <c r="DP18" i="7"/>
  <c r="DQ18" i="7"/>
  <c r="DR18" i="7"/>
  <c r="DS18" i="7"/>
  <c r="DT18" i="7"/>
  <c r="DU18" i="7"/>
  <c r="DV18" i="7"/>
  <c r="DW18" i="7"/>
  <c r="DX18" i="7"/>
  <c r="DY18" i="7"/>
  <c r="DZ18" i="7"/>
  <c r="EA18" i="7"/>
  <c r="EB18" i="7"/>
  <c r="EC18" i="7"/>
  <c r="ED18" i="7"/>
  <c r="EE18" i="7"/>
  <c r="EF18" i="7"/>
  <c r="EG18" i="7"/>
  <c r="EH18" i="7"/>
  <c r="EI18" i="7"/>
  <c r="EJ18" i="7"/>
  <c r="EK18" i="7"/>
  <c r="EL18" i="7"/>
  <c r="EM18" i="7"/>
  <c r="EN18" i="7"/>
  <c r="EO18" i="7"/>
  <c r="EP18" i="7"/>
  <c r="EQ18" i="7"/>
  <c r="ER18" i="7"/>
  <c r="ES18" i="7"/>
  <c r="ET18" i="7"/>
  <c r="EU18" i="7"/>
  <c r="EV18" i="7"/>
  <c r="EW18" i="7"/>
  <c r="EX18" i="7"/>
  <c r="EY18" i="7"/>
  <c r="EZ18" i="7"/>
  <c r="FA18" i="7"/>
  <c r="FB18" i="7"/>
  <c r="FC18" i="7"/>
  <c r="FD18" i="7"/>
  <c r="FE18" i="7"/>
  <c r="FF18" i="7"/>
  <c r="FG18" i="7"/>
  <c r="FH18" i="7"/>
  <c r="FI18" i="7"/>
  <c r="FJ18" i="7"/>
  <c r="FK18" i="7"/>
  <c r="FL18" i="7"/>
  <c r="FM18" i="7"/>
  <c r="FN18" i="7"/>
  <c r="FO18" i="7"/>
  <c r="FP18" i="7"/>
  <c r="FQ18" i="7"/>
  <c r="FR18" i="7"/>
  <c r="FS18" i="7"/>
  <c r="FT18" i="7"/>
  <c r="FU18" i="7"/>
  <c r="FV18" i="7"/>
  <c r="FW18" i="7"/>
  <c r="FX18" i="7"/>
  <c r="FY18" i="7"/>
  <c r="FZ18" i="7"/>
  <c r="GA18" i="7"/>
  <c r="GB18" i="7"/>
  <c r="GC18" i="7"/>
  <c r="GD18" i="7"/>
  <c r="GE18" i="7"/>
  <c r="GF18" i="7"/>
  <c r="GG18" i="7"/>
  <c r="GH18" i="7"/>
  <c r="GI18" i="7"/>
  <c r="GJ18" i="7"/>
  <c r="GK18" i="7"/>
  <c r="GL18" i="7"/>
  <c r="GL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DC17" i="7"/>
  <c r="DD17" i="7"/>
  <c r="DE17" i="7"/>
  <c r="DF17" i="7"/>
  <c r="DG17" i="7"/>
  <c r="DH17" i="7"/>
  <c r="DI17" i="7"/>
  <c r="DJ17" i="7"/>
  <c r="DK17" i="7"/>
  <c r="DL17" i="7"/>
  <c r="DM17" i="7"/>
  <c r="DN17" i="7"/>
  <c r="DO17" i="7"/>
  <c r="DP17" i="7"/>
  <c r="DQ17" i="7"/>
  <c r="DR17" i="7"/>
  <c r="DS17" i="7"/>
  <c r="DT17" i="7"/>
  <c r="DU17" i="7"/>
  <c r="DV17" i="7"/>
  <c r="DW17" i="7"/>
  <c r="DX17" i="7"/>
  <c r="DY17" i="7"/>
  <c r="DZ17" i="7"/>
  <c r="EA17" i="7"/>
  <c r="EB17" i="7"/>
  <c r="EC17" i="7"/>
  <c r="ED17" i="7"/>
  <c r="EE17" i="7"/>
  <c r="EF17" i="7"/>
  <c r="EG17" i="7"/>
  <c r="EH17" i="7"/>
  <c r="EI17" i="7"/>
  <c r="EJ17" i="7"/>
  <c r="EK17" i="7"/>
  <c r="EL17" i="7"/>
  <c r="EM17" i="7"/>
  <c r="EN17" i="7"/>
  <c r="EO17" i="7"/>
  <c r="EP17" i="7"/>
  <c r="EQ17" i="7"/>
  <c r="ER17" i="7"/>
  <c r="ES17" i="7"/>
  <c r="ET17" i="7"/>
  <c r="EU17" i="7"/>
  <c r="EV17" i="7"/>
  <c r="EW17" i="7"/>
  <c r="EX17" i="7"/>
  <c r="EY17" i="7"/>
  <c r="EZ17" i="7"/>
  <c r="FA17" i="7"/>
  <c r="FB17" i="7"/>
  <c r="FC17" i="7"/>
  <c r="FD17" i="7"/>
  <c r="FE17" i="7"/>
  <c r="FF17" i="7"/>
  <c r="FG17" i="7"/>
  <c r="FH17" i="7"/>
  <c r="FI17" i="7"/>
  <c r="FJ17" i="7"/>
  <c r="FK17" i="7"/>
  <c r="FL17" i="7"/>
  <c r="FM17" i="7"/>
  <c r="FN17" i="7"/>
  <c r="FO17" i="7"/>
  <c r="FP17" i="7"/>
  <c r="FQ17" i="7"/>
  <c r="FR17" i="7"/>
  <c r="FS17" i="7"/>
  <c r="FT17" i="7"/>
  <c r="FU17" i="7"/>
  <c r="FV17" i="7"/>
  <c r="FW17" i="7"/>
  <c r="FX17" i="7"/>
  <c r="FY17" i="7"/>
  <c r="FZ17" i="7"/>
  <c r="GA17" i="7"/>
  <c r="GB17" i="7"/>
  <c r="GC17" i="7"/>
  <c r="GD17" i="7"/>
  <c r="GE17" i="7"/>
  <c r="GF17" i="7"/>
  <c r="GG17" i="7"/>
  <c r="GH17" i="7"/>
  <c r="GI17" i="7"/>
  <c r="GJ17" i="7"/>
  <c r="GK17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A16" i="7"/>
  <c r="DB16" i="7"/>
  <c r="DC16" i="7"/>
  <c r="DD16" i="7"/>
  <c r="DE16" i="7"/>
  <c r="DF16" i="7"/>
  <c r="DG16" i="7"/>
  <c r="DH16" i="7"/>
  <c r="DI16" i="7"/>
  <c r="DJ16" i="7"/>
  <c r="DK16" i="7"/>
  <c r="DL16" i="7"/>
  <c r="DM16" i="7"/>
  <c r="DN16" i="7"/>
  <c r="DO16" i="7"/>
  <c r="DP16" i="7"/>
  <c r="DQ16" i="7"/>
  <c r="DR16" i="7"/>
  <c r="DS16" i="7"/>
  <c r="DT16" i="7"/>
  <c r="DU16" i="7"/>
  <c r="DV16" i="7"/>
  <c r="DW16" i="7"/>
  <c r="DX16" i="7"/>
  <c r="DY16" i="7"/>
  <c r="DZ16" i="7"/>
  <c r="EA16" i="7"/>
  <c r="EB16" i="7"/>
  <c r="EC16" i="7"/>
  <c r="ED16" i="7"/>
  <c r="EE16" i="7"/>
  <c r="EF16" i="7"/>
  <c r="EG16" i="7"/>
  <c r="EH16" i="7"/>
  <c r="EI16" i="7"/>
  <c r="EJ16" i="7"/>
  <c r="EK16" i="7"/>
  <c r="EL16" i="7"/>
  <c r="EM16" i="7"/>
  <c r="EN16" i="7"/>
  <c r="EO16" i="7"/>
  <c r="EP16" i="7"/>
  <c r="EQ16" i="7"/>
  <c r="ER16" i="7"/>
  <c r="ES16" i="7"/>
  <c r="ET16" i="7"/>
  <c r="EU16" i="7"/>
  <c r="EV16" i="7"/>
  <c r="EW16" i="7"/>
  <c r="EX16" i="7"/>
  <c r="EY16" i="7"/>
  <c r="EZ16" i="7"/>
  <c r="FA16" i="7"/>
  <c r="FB16" i="7"/>
  <c r="FC16" i="7"/>
  <c r="FD16" i="7"/>
  <c r="FE16" i="7"/>
  <c r="FF16" i="7"/>
  <c r="FG16" i="7"/>
  <c r="FH16" i="7"/>
  <c r="FI16" i="7"/>
  <c r="FJ16" i="7"/>
  <c r="FK16" i="7"/>
  <c r="FL16" i="7"/>
  <c r="FM16" i="7"/>
  <c r="FN16" i="7"/>
  <c r="FO16" i="7"/>
  <c r="FP16" i="7"/>
  <c r="FQ16" i="7"/>
  <c r="FR16" i="7"/>
  <c r="FS16" i="7"/>
  <c r="FT16" i="7"/>
  <c r="FU16" i="7"/>
  <c r="FV16" i="7"/>
  <c r="FW16" i="7"/>
  <c r="FX16" i="7"/>
  <c r="FY16" i="7"/>
  <c r="FZ16" i="7"/>
  <c r="GA16" i="7"/>
  <c r="GB16" i="7"/>
  <c r="GC16" i="7"/>
  <c r="GD16" i="7"/>
  <c r="GE16" i="7"/>
  <c r="GF16" i="7"/>
  <c r="GG16" i="7"/>
  <c r="GH16" i="7"/>
  <c r="GI16" i="7"/>
  <c r="GJ16" i="7"/>
  <c r="GK16" i="7"/>
  <c r="GL16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DC15" i="7"/>
  <c r="DD15" i="7"/>
  <c r="DE15" i="7"/>
  <c r="DF15" i="7"/>
  <c r="DG15" i="7"/>
  <c r="DH15" i="7"/>
  <c r="DI15" i="7"/>
  <c r="DJ15" i="7"/>
  <c r="DK15" i="7"/>
  <c r="DL15" i="7"/>
  <c r="DM15" i="7"/>
  <c r="DN15" i="7"/>
  <c r="DO15" i="7"/>
  <c r="DP15" i="7"/>
  <c r="DQ15" i="7"/>
  <c r="DR15" i="7"/>
  <c r="DS15" i="7"/>
  <c r="DT15" i="7"/>
  <c r="DU15" i="7"/>
  <c r="DV15" i="7"/>
  <c r="DW15" i="7"/>
  <c r="DX15" i="7"/>
  <c r="DY15" i="7"/>
  <c r="DZ15" i="7"/>
  <c r="EA15" i="7"/>
  <c r="EB15" i="7"/>
  <c r="EC15" i="7"/>
  <c r="ED15" i="7"/>
  <c r="EE15" i="7"/>
  <c r="EF15" i="7"/>
  <c r="EG15" i="7"/>
  <c r="EH15" i="7"/>
  <c r="EI15" i="7"/>
  <c r="EJ15" i="7"/>
  <c r="EK15" i="7"/>
  <c r="EL15" i="7"/>
  <c r="EM15" i="7"/>
  <c r="EN15" i="7"/>
  <c r="EO15" i="7"/>
  <c r="EP15" i="7"/>
  <c r="EQ15" i="7"/>
  <c r="ER15" i="7"/>
  <c r="ES15" i="7"/>
  <c r="ET15" i="7"/>
  <c r="EU15" i="7"/>
  <c r="EV15" i="7"/>
  <c r="EW15" i="7"/>
  <c r="EX15" i="7"/>
  <c r="EY15" i="7"/>
  <c r="EZ15" i="7"/>
  <c r="FA15" i="7"/>
  <c r="FB15" i="7"/>
  <c r="FC15" i="7"/>
  <c r="FD15" i="7"/>
  <c r="FE15" i="7"/>
  <c r="FF15" i="7"/>
  <c r="FG15" i="7"/>
  <c r="FH15" i="7"/>
  <c r="FI15" i="7"/>
  <c r="FJ15" i="7"/>
  <c r="FK15" i="7"/>
  <c r="FL15" i="7"/>
  <c r="FM15" i="7"/>
  <c r="FN15" i="7"/>
  <c r="FO15" i="7"/>
  <c r="FP15" i="7"/>
  <c r="FQ15" i="7"/>
  <c r="FR15" i="7"/>
  <c r="FS15" i="7"/>
  <c r="FT15" i="7"/>
  <c r="FU15" i="7"/>
  <c r="FV15" i="7"/>
  <c r="FW15" i="7"/>
  <c r="FX15" i="7"/>
  <c r="FY15" i="7"/>
  <c r="FZ15" i="7"/>
  <c r="GA15" i="7"/>
  <c r="GB15" i="7"/>
  <c r="GC15" i="7"/>
  <c r="GD15" i="7"/>
  <c r="GE15" i="7"/>
  <c r="GF15" i="7"/>
  <c r="GG15" i="7"/>
  <c r="GH15" i="7"/>
  <c r="GI15" i="7"/>
  <c r="GJ15" i="7"/>
  <c r="GK15" i="7"/>
  <c r="GL15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A14" i="7"/>
  <c r="DB14" i="7"/>
  <c r="DC14" i="7"/>
  <c r="DD14" i="7"/>
  <c r="DE14" i="7"/>
  <c r="DF14" i="7"/>
  <c r="DG14" i="7"/>
  <c r="DH14" i="7"/>
  <c r="DI14" i="7"/>
  <c r="DJ14" i="7"/>
  <c r="DK14" i="7"/>
  <c r="DL14" i="7"/>
  <c r="DM14" i="7"/>
  <c r="DN14" i="7"/>
  <c r="DO14" i="7"/>
  <c r="DP14" i="7"/>
  <c r="DQ14" i="7"/>
  <c r="DR14" i="7"/>
  <c r="DS14" i="7"/>
  <c r="DT14" i="7"/>
  <c r="DU14" i="7"/>
  <c r="DV14" i="7"/>
  <c r="DW14" i="7"/>
  <c r="DX14" i="7"/>
  <c r="DY14" i="7"/>
  <c r="DZ14" i="7"/>
  <c r="EA14" i="7"/>
  <c r="EB14" i="7"/>
  <c r="EC14" i="7"/>
  <c r="ED14" i="7"/>
  <c r="EE14" i="7"/>
  <c r="EF14" i="7"/>
  <c r="EG14" i="7"/>
  <c r="EH14" i="7"/>
  <c r="EI14" i="7"/>
  <c r="EJ14" i="7"/>
  <c r="EK14" i="7"/>
  <c r="EL14" i="7"/>
  <c r="EM14" i="7"/>
  <c r="EN14" i="7"/>
  <c r="EO14" i="7"/>
  <c r="EP14" i="7"/>
  <c r="EQ14" i="7"/>
  <c r="ER14" i="7"/>
  <c r="ES14" i="7"/>
  <c r="ET14" i="7"/>
  <c r="EU14" i="7"/>
  <c r="EV14" i="7"/>
  <c r="EW14" i="7"/>
  <c r="EX14" i="7"/>
  <c r="EY14" i="7"/>
  <c r="EZ14" i="7"/>
  <c r="FA14" i="7"/>
  <c r="FB14" i="7"/>
  <c r="FC14" i="7"/>
  <c r="FD14" i="7"/>
  <c r="FE14" i="7"/>
  <c r="FF14" i="7"/>
  <c r="FG14" i="7"/>
  <c r="FH14" i="7"/>
  <c r="FI14" i="7"/>
  <c r="FJ14" i="7"/>
  <c r="FK14" i="7"/>
  <c r="FL14" i="7"/>
  <c r="FM14" i="7"/>
  <c r="FN14" i="7"/>
  <c r="FO14" i="7"/>
  <c r="FP14" i="7"/>
  <c r="FQ14" i="7"/>
  <c r="FR14" i="7"/>
  <c r="FS14" i="7"/>
  <c r="FT14" i="7"/>
  <c r="FU14" i="7"/>
  <c r="FV14" i="7"/>
  <c r="FW14" i="7"/>
  <c r="FX14" i="7"/>
  <c r="FY14" i="7"/>
  <c r="FZ14" i="7"/>
  <c r="GA14" i="7"/>
  <c r="GB14" i="7"/>
  <c r="GC14" i="7"/>
  <c r="GD14" i="7"/>
  <c r="GE14" i="7"/>
  <c r="GF14" i="7"/>
  <c r="GG14" i="7"/>
  <c r="GH14" i="7"/>
  <c r="GI14" i="7"/>
  <c r="GJ14" i="7"/>
  <c r="GK14" i="7"/>
  <c r="GL14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A13" i="7"/>
  <c r="DB13" i="7"/>
  <c r="DC13" i="7"/>
  <c r="DD13" i="7"/>
  <c r="DE13" i="7"/>
  <c r="DF13" i="7"/>
  <c r="DG13" i="7"/>
  <c r="DH13" i="7"/>
  <c r="DI13" i="7"/>
  <c r="DJ13" i="7"/>
  <c r="DK13" i="7"/>
  <c r="DL13" i="7"/>
  <c r="DM13" i="7"/>
  <c r="DN13" i="7"/>
  <c r="DO13" i="7"/>
  <c r="DP13" i="7"/>
  <c r="DQ13" i="7"/>
  <c r="DR13" i="7"/>
  <c r="DS13" i="7"/>
  <c r="DT13" i="7"/>
  <c r="DU13" i="7"/>
  <c r="DV13" i="7"/>
  <c r="DW13" i="7"/>
  <c r="DX13" i="7"/>
  <c r="DY13" i="7"/>
  <c r="DZ13" i="7"/>
  <c r="EA13" i="7"/>
  <c r="EB13" i="7"/>
  <c r="EC13" i="7"/>
  <c r="ED13" i="7"/>
  <c r="EE13" i="7"/>
  <c r="EF13" i="7"/>
  <c r="EG13" i="7"/>
  <c r="EH13" i="7"/>
  <c r="EI13" i="7"/>
  <c r="EJ13" i="7"/>
  <c r="EK13" i="7"/>
  <c r="EL13" i="7"/>
  <c r="EM13" i="7"/>
  <c r="EN13" i="7"/>
  <c r="EO13" i="7"/>
  <c r="EP13" i="7"/>
  <c r="EQ13" i="7"/>
  <c r="ER13" i="7"/>
  <c r="ES13" i="7"/>
  <c r="ET13" i="7"/>
  <c r="EU13" i="7"/>
  <c r="EV13" i="7"/>
  <c r="EW13" i="7"/>
  <c r="EX13" i="7"/>
  <c r="EY13" i="7"/>
  <c r="EZ13" i="7"/>
  <c r="FA13" i="7"/>
  <c r="FB13" i="7"/>
  <c r="FC13" i="7"/>
  <c r="FD13" i="7"/>
  <c r="FE13" i="7"/>
  <c r="FF13" i="7"/>
  <c r="FG13" i="7"/>
  <c r="FH13" i="7"/>
  <c r="FI13" i="7"/>
  <c r="FJ13" i="7"/>
  <c r="FK13" i="7"/>
  <c r="FL13" i="7"/>
  <c r="FM13" i="7"/>
  <c r="FN13" i="7"/>
  <c r="FO13" i="7"/>
  <c r="FP13" i="7"/>
  <c r="FQ13" i="7"/>
  <c r="FR13" i="7"/>
  <c r="FS13" i="7"/>
  <c r="FT13" i="7"/>
  <c r="FU13" i="7"/>
  <c r="FV13" i="7"/>
  <c r="FW13" i="7"/>
  <c r="FX13" i="7"/>
  <c r="FY13" i="7"/>
  <c r="FZ13" i="7"/>
  <c r="GA13" i="7"/>
  <c r="GB13" i="7"/>
  <c r="GC13" i="7"/>
  <c r="GD13" i="7"/>
  <c r="GE13" i="7"/>
  <c r="GF13" i="7"/>
  <c r="GG13" i="7"/>
  <c r="GH13" i="7"/>
  <c r="GI13" i="7"/>
  <c r="GJ13" i="7"/>
  <c r="GK13" i="7"/>
  <c r="GL13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DC12" i="7"/>
  <c r="DD12" i="7"/>
  <c r="DE12" i="7"/>
  <c r="DF12" i="7"/>
  <c r="DG12" i="7"/>
  <c r="DH12" i="7"/>
  <c r="DI12" i="7"/>
  <c r="DJ12" i="7"/>
  <c r="DK12" i="7"/>
  <c r="DL12" i="7"/>
  <c r="DM12" i="7"/>
  <c r="DN12" i="7"/>
  <c r="DO12" i="7"/>
  <c r="DP12" i="7"/>
  <c r="DQ12" i="7"/>
  <c r="DR12" i="7"/>
  <c r="DS12" i="7"/>
  <c r="DT12" i="7"/>
  <c r="DU12" i="7"/>
  <c r="DV12" i="7"/>
  <c r="DW12" i="7"/>
  <c r="DX12" i="7"/>
  <c r="DY12" i="7"/>
  <c r="DZ12" i="7"/>
  <c r="EA12" i="7"/>
  <c r="EB12" i="7"/>
  <c r="EC12" i="7"/>
  <c r="ED12" i="7"/>
  <c r="EE12" i="7"/>
  <c r="EF12" i="7"/>
  <c r="EG12" i="7"/>
  <c r="EH12" i="7"/>
  <c r="EI12" i="7"/>
  <c r="EJ12" i="7"/>
  <c r="EK12" i="7"/>
  <c r="EL12" i="7"/>
  <c r="EM12" i="7"/>
  <c r="EN12" i="7"/>
  <c r="EO12" i="7"/>
  <c r="EP12" i="7"/>
  <c r="EQ12" i="7"/>
  <c r="ER12" i="7"/>
  <c r="ES12" i="7"/>
  <c r="ET12" i="7"/>
  <c r="EU12" i="7"/>
  <c r="EV12" i="7"/>
  <c r="EW12" i="7"/>
  <c r="EX12" i="7"/>
  <c r="EY12" i="7"/>
  <c r="EZ12" i="7"/>
  <c r="FA12" i="7"/>
  <c r="FB12" i="7"/>
  <c r="FC12" i="7"/>
  <c r="FD12" i="7"/>
  <c r="FE12" i="7"/>
  <c r="FF12" i="7"/>
  <c r="FG12" i="7"/>
  <c r="FH12" i="7"/>
  <c r="FI12" i="7"/>
  <c r="FJ12" i="7"/>
  <c r="FK12" i="7"/>
  <c r="FL12" i="7"/>
  <c r="FM12" i="7"/>
  <c r="FN12" i="7"/>
  <c r="FO12" i="7"/>
  <c r="FP12" i="7"/>
  <c r="FQ12" i="7"/>
  <c r="FR12" i="7"/>
  <c r="FS12" i="7"/>
  <c r="FT12" i="7"/>
  <c r="FU12" i="7"/>
  <c r="FV12" i="7"/>
  <c r="FW12" i="7"/>
  <c r="FX12" i="7"/>
  <c r="FY12" i="7"/>
  <c r="FZ12" i="7"/>
  <c r="GA12" i="7"/>
  <c r="GB12" i="7"/>
  <c r="GC12" i="7"/>
  <c r="GD12" i="7"/>
  <c r="GE12" i="7"/>
  <c r="GF12" i="7"/>
  <c r="GG12" i="7"/>
  <c r="GH12" i="7"/>
  <c r="GI12" i="7"/>
  <c r="GJ12" i="7"/>
  <c r="GK12" i="7"/>
  <c r="GL12" i="7"/>
  <c r="D3" i="7"/>
  <c r="D4" i="7"/>
  <c r="D5" i="7"/>
  <c r="D6" i="7"/>
  <c r="D7" i="7"/>
  <c r="D9" i="7"/>
  <c r="D10" i="7"/>
  <c r="D11" i="7"/>
  <c r="C9" i="7"/>
  <c r="C10" i="7"/>
  <c r="C11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DC8" i="7"/>
  <c r="DD8" i="7"/>
  <c r="DE8" i="7"/>
  <c r="DF8" i="7"/>
  <c r="DG8" i="7"/>
  <c r="DH8" i="7"/>
  <c r="DI8" i="7"/>
  <c r="DJ8" i="7"/>
  <c r="DK8" i="7"/>
  <c r="DL8" i="7"/>
  <c r="DM8" i="7"/>
  <c r="DN8" i="7"/>
  <c r="DO8" i="7"/>
  <c r="DP8" i="7"/>
  <c r="DQ8" i="7"/>
  <c r="DR8" i="7"/>
  <c r="DS8" i="7"/>
  <c r="DT8" i="7"/>
  <c r="DU8" i="7"/>
  <c r="DV8" i="7"/>
  <c r="DW8" i="7"/>
  <c r="DX8" i="7"/>
  <c r="DY8" i="7"/>
  <c r="DZ8" i="7"/>
  <c r="EA8" i="7"/>
  <c r="EB8" i="7"/>
  <c r="EC8" i="7"/>
  <c r="ED8" i="7"/>
  <c r="EE8" i="7"/>
  <c r="EF8" i="7"/>
  <c r="EG8" i="7"/>
  <c r="EH8" i="7"/>
  <c r="EI8" i="7"/>
  <c r="EJ8" i="7"/>
  <c r="EK8" i="7"/>
  <c r="EL8" i="7"/>
  <c r="EM8" i="7"/>
  <c r="EN8" i="7"/>
  <c r="EO8" i="7"/>
  <c r="EP8" i="7"/>
  <c r="EQ8" i="7"/>
  <c r="ER8" i="7"/>
  <c r="ES8" i="7"/>
  <c r="ET8" i="7"/>
  <c r="EU8" i="7"/>
  <c r="EV8" i="7"/>
  <c r="EW8" i="7"/>
  <c r="EX8" i="7"/>
  <c r="EY8" i="7"/>
  <c r="EZ8" i="7"/>
  <c r="FA8" i="7"/>
  <c r="FB8" i="7"/>
  <c r="FC8" i="7"/>
  <c r="FD8" i="7"/>
  <c r="FE8" i="7"/>
  <c r="FF8" i="7"/>
  <c r="FG8" i="7"/>
  <c r="FH8" i="7"/>
  <c r="FI8" i="7"/>
  <c r="FJ8" i="7"/>
  <c r="FK8" i="7"/>
  <c r="FL8" i="7"/>
  <c r="FM8" i="7"/>
  <c r="FN8" i="7"/>
  <c r="FO8" i="7"/>
  <c r="FP8" i="7"/>
  <c r="FQ8" i="7"/>
  <c r="FR8" i="7"/>
  <c r="FS8" i="7"/>
  <c r="FT8" i="7"/>
  <c r="FU8" i="7"/>
  <c r="FV8" i="7"/>
  <c r="FW8" i="7"/>
  <c r="FX8" i="7"/>
  <c r="FY8" i="7"/>
  <c r="FZ8" i="7"/>
  <c r="GA8" i="7"/>
  <c r="GB8" i="7"/>
  <c r="GC8" i="7"/>
  <c r="GD8" i="7"/>
  <c r="GE8" i="7"/>
  <c r="GF8" i="7"/>
  <c r="GG8" i="7"/>
  <c r="GH8" i="7"/>
  <c r="GI8" i="7"/>
  <c r="GJ8" i="7"/>
  <c r="GK8" i="7"/>
  <c r="GL8" i="7"/>
  <c r="B8" i="7"/>
  <c r="B9" i="7"/>
  <c r="B10" i="7"/>
  <c r="B11" i="7"/>
  <c r="B12" i="7"/>
  <c r="B13" i="7"/>
  <c r="B14" i="7"/>
  <c r="B15" i="7"/>
  <c r="B16" i="7"/>
  <c r="B17" i="7"/>
  <c r="B18" i="7"/>
  <c r="O11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A9" i="7"/>
  <c r="DB9" i="7"/>
  <c r="DC9" i="7"/>
  <c r="DD9" i="7"/>
  <c r="DE9" i="7"/>
  <c r="DF9" i="7"/>
  <c r="DG9" i="7"/>
  <c r="DH9" i="7"/>
  <c r="DI9" i="7"/>
  <c r="DJ9" i="7"/>
  <c r="DK9" i="7"/>
  <c r="DL9" i="7"/>
  <c r="DM9" i="7"/>
  <c r="DN9" i="7"/>
  <c r="DO9" i="7"/>
  <c r="DP9" i="7"/>
  <c r="DQ9" i="7"/>
  <c r="DR9" i="7"/>
  <c r="DS9" i="7"/>
  <c r="DT9" i="7"/>
  <c r="DU9" i="7"/>
  <c r="DV9" i="7"/>
  <c r="DW9" i="7"/>
  <c r="DX9" i="7"/>
  <c r="DY9" i="7"/>
  <c r="DZ9" i="7"/>
  <c r="EA9" i="7"/>
  <c r="EB9" i="7"/>
  <c r="EC9" i="7"/>
  <c r="ED9" i="7"/>
  <c r="EE9" i="7"/>
  <c r="EF9" i="7"/>
  <c r="EG9" i="7"/>
  <c r="EH9" i="7"/>
  <c r="EI9" i="7"/>
  <c r="EJ9" i="7"/>
  <c r="EK9" i="7"/>
  <c r="EL9" i="7"/>
  <c r="EM9" i="7"/>
  <c r="EN9" i="7"/>
  <c r="EO9" i="7"/>
  <c r="EP9" i="7"/>
  <c r="EQ9" i="7"/>
  <c r="ER9" i="7"/>
  <c r="ES9" i="7"/>
  <c r="ET9" i="7"/>
  <c r="EU9" i="7"/>
  <c r="EV9" i="7"/>
  <c r="EW9" i="7"/>
  <c r="EX9" i="7"/>
  <c r="EY9" i="7"/>
  <c r="EZ9" i="7"/>
  <c r="FA9" i="7"/>
  <c r="FB9" i="7"/>
  <c r="FC9" i="7"/>
  <c r="FD9" i="7"/>
  <c r="FE9" i="7"/>
  <c r="FF9" i="7"/>
  <c r="FG9" i="7"/>
  <c r="FH9" i="7"/>
  <c r="FI9" i="7"/>
  <c r="FJ9" i="7"/>
  <c r="FK9" i="7"/>
  <c r="FL9" i="7"/>
  <c r="FM9" i="7"/>
  <c r="FN9" i="7"/>
  <c r="FO9" i="7"/>
  <c r="FP9" i="7"/>
  <c r="FQ9" i="7"/>
  <c r="FR9" i="7"/>
  <c r="FS9" i="7"/>
  <c r="FT9" i="7"/>
  <c r="FU9" i="7"/>
  <c r="FV9" i="7"/>
  <c r="FW9" i="7"/>
  <c r="FX9" i="7"/>
  <c r="FY9" i="7"/>
  <c r="FZ9" i="7"/>
  <c r="GA9" i="7"/>
  <c r="GB9" i="7"/>
  <c r="GC9" i="7"/>
  <c r="GD9" i="7"/>
  <c r="GE9" i="7"/>
  <c r="GF9" i="7"/>
  <c r="GG9" i="7"/>
  <c r="GH9" i="7"/>
  <c r="GI9" i="7"/>
  <c r="GJ9" i="7"/>
  <c r="GK9" i="7"/>
  <c r="GL9" i="7"/>
  <c r="A102" i="7"/>
  <c r="C60" i="6"/>
  <c r="A53" i="7" s="1"/>
  <c r="C61" i="6"/>
  <c r="A54" i="7" s="1"/>
  <c r="C62" i="6"/>
  <c r="A55" i="7" s="1"/>
  <c r="C63" i="6"/>
  <c r="A56" i="7" s="1"/>
  <c r="C64" i="6"/>
  <c r="A57" i="7" s="1"/>
  <c r="C65" i="6"/>
  <c r="A58" i="7" s="1"/>
  <c r="C66" i="6"/>
  <c r="A59" i="7" s="1"/>
  <c r="C67" i="6"/>
  <c r="A60" i="7" s="1"/>
  <c r="C68" i="6"/>
  <c r="A61" i="7" s="1"/>
  <c r="C69" i="6"/>
  <c r="A62" i="7" s="1"/>
  <c r="C70" i="6"/>
  <c r="A63" i="7" s="1"/>
  <c r="C71" i="6"/>
  <c r="A64" i="7" s="1"/>
  <c r="C72" i="6"/>
  <c r="A65" i="7" s="1"/>
  <c r="C73" i="6"/>
  <c r="A66" i="7" s="1"/>
  <c r="C74" i="6"/>
  <c r="A67" i="7" s="1"/>
  <c r="C75" i="6"/>
  <c r="A68" i="7" s="1"/>
  <c r="C76" i="6"/>
  <c r="A69" i="7" s="1"/>
  <c r="C77" i="6"/>
  <c r="A70" i="7" s="1"/>
  <c r="C78" i="6"/>
  <c r="A71" i="7" s="1"/>
  <c r="C79" i="6"/>
  <c r="A72" i="7" s="1"/>
  <c r="C80" i="6"/>
  <c r="A73" i="7" s="1"/>
  <c r="C81" i="6"/>
  <c r="A74" i="7" s="1"/>
  <c r="C82" i="6"/>
  <c r="A75" i="7" s="1"/>
  <c r="C83" i="6"/>
  <c r="A76" i="7" s="1"/>
  <c r="C84" i="6"/>
  <c r="A77" i="7" s="1"/>
  <c r="C85" i="6"/>
  <c r="A78" i="7" s="1"/>
  <c r="C86" i="6"/>
  <c r="A79" i="7" s="1"/>
  <c r="C87" i="6"/>
  <c r="A80" i="7" s="1"/>
  <c r="C88" i="6"/>
  <c r="A81" i="7" s="1"/>
  <c r="C89" i="6"/>
  <c r="A82" i="7" s="1"/>
  <c r="C90" i="6"/>
  <c r="A83" i="7" s="1"/>
  <c r="C91" i="6"/>
  <c r="A84" i="7" s="1"/>
  <c r="C92" i="6"/>
  <c r="A85" i="7" s="1"/>
  <c r="C93" i="6"/>
  <c r="A86" i="7" s="1"/>
  <c r="C94" i="6"/>
  <c r="A87" i="7" s="1"/>
  <c r="C95" i="6"/>
  <c r="A88" i="7" s="1"/>
  <c r="C96" i="6"/>
  <c r="A89" i="7" s="1"/>
  <c r="C97" i="6"/>
  <c r="A90" i="7" s="1"/>
  <c r="C98" i="6"/>
  <c r="A91" i="7" s="1"/>
  <c r="C99" i="6"/>
  <c r="A92" i="7" s="1"/>
  <c r="C100" i="6"/>
  <c r="A93" i="7" s="1"/>
  <c r="C101" i="6"/>
  <c r="A94" i="7" s="1"/>
  <c r="C102" i="6"/>
  <c r="A95" i="7" s="1"/>
  <c r="C103" i="6"/>
  <c r="A96" i="7" s="1"/>
  <c r="C104" i="6"/>
  <c r="A97" i="7" s="1"/>
  <c r="C105" i="6"/>
  <c r="A98" i="7" s="1"/>
  <c r="C106" i="6"/>
  <c r="A99" i="7" s="1"/>
  <c r="C107" i="6"/>
  <c r="A100" i="7" s="1"/>
  <c r="C108" i="6"/>
  <c r="A101" i="7" s="1"/>
  <c r="GS100" i="7" l="1"/>
  <c r="M102" i="8"/>
  <c r="GQ100" i="7"/>
  <c r="GP100" i="7"/>
  <c r="GW100" i="7"/>
  <c r="D102" i="8"/>
  <c r="B102" i="8"/>
  <c r="GU100" i="7"/>
  <c r="E102" i="8"/>
  <c r="F102" i="8"/>
  <c r="C102" i="8"/>
  <c r="H102" i="8"/>
  <c r="G102" i="8"/>
  <c r="GO100" i="7"/>
  <c r="GN100" i="7"/>
  <c r="O102" i="8" s="1"/>
  <c r="GR100" i="7"/>
  <c r="GV100" i="7"/>
  <c r="I102" i="8"/>
  <c r="N102" i="8"/>
  <c r="GM100" i="7"/>
  <c r="J102" i="8" s="1"/>
  <c r="K102" i="8"/>
  <c r="GT100" i="7"/>
  <c r="L102" i="8"/>
  <c r="D104" i="8"/>
  <c r="G104" i="8"/>
  <c r="D11" i="8"/>
  <c r="N11" i="8"/>
  <c r="M11" i="8"/>
  <c r="GS8" i="7"/>
  <c r="GS9" i="7"/>
  <c r="N10" i="8"/>
  <c r="GR8" i="7"/>
  <c r="GR9" i="7"/>
  <c r="M10" i="8"/>
  <c r="L10" i="8"/>
  <c r="GP8" i="7"/>
  <c r="GQ8" i="7"/>
  <c r="GQ9" i="7"/>
  <c r="K11" i="8"/>
  <c r="K10" i="8"/>
  <c r="I10" i="8"/>
  <c r="I11" i="8"/>
  <c r="D10" i="8"/>
  <c r="C11" i="8"/>
  <c r="GU8" i="7"/>
  <c r="E11" i="8"/>
  <c r="E10" i="8"/>
  <c r="GU9" i="7"/>
  <c r="G10" i="8"/>
  <c r="C10" i="8"/>
  <c r="GO9" i="7"/>
  <c r="H11" i="8"/>
  <c r="H10" i="8"/>
  <c r="G11" i="8"/>
  <c r="GV8" i="7"/>
  <c r="F11" i="8"/>
  <c r="F10" i="8"/>
  <c r="GN9" i="7"/>
  <c r="O11" i="8" s="1"/>
  <c r="GV9" i="7"/>
  <c r="L11" i="8"/>
  <c r="GP9" i="7"/>
  <c r="GT9" i="7"/>
  <c r="GW9" i="7"/>
  <c r="GO8" i="7"/>
  <c r="GW8" i="7"/>
  <c r="GN8" i="7"/>
  <c r="O10" i="8" s="1"/>
  <c r="GT8" i="7"/>
  <c r="M104" i="8"/>
  <c r="L104" i="8"/>
  <c r="B104" i="8"/>
  <c r="GP102" i="7"/>
  <c r="GO102" i="7"/>
  <c r="K104" i="8"/>
  <c r="I104" i="8"/>
  <c r="GS102" i="7"/>
  <c r="H104" i="8"/>
  <c r="GM102" i="7"/>
  <c r="J104" i="8" s="1"/>
  <c r="E104" i="8"/>
  <c r="D1" i="7"/>
  <c r="GT102" i="7"/>
  <c r="C104" i="8"/>
  <c r="F104" i="8"/>
  <c r="N104" i="8"/>
  <c r="GN102" i="7"/>
  <c r="O104" i="8" s="1"/>
  <c r="GR102" i="7"/>
  <c r="GV102" i="7"/>
  <c r="GW102" i="7"/>
  <c r="GQ102" i="7"/>
  <c r="GU102" i="7"/>
  <c r="A3" i="8" l="1"/>
  <c r="GM8" i="7"/>
  <c r="J10" i="8" s="1"/>
  <c r="GM9" i="7"/>
  <c r="J11" i="8" s="1"/>
  <c r="GM11" i="7"/>
  <c r="J13" i="8" s="1"/>
  <c r="GM12" i="7"/>
  <c r="J14" i="8" s="1"/>
  <c r="GM13" i="7"/>
  <c r="J15" i="8" s="1"/>
  <c r="GM14" i="7"/>
  <c r="J16" i="8" s="1"/>
  <c r="GM15" i="7"/>
  <c r="J17" i="8" s="1"/>
  <c r="GM16" i="7"/>
  <c r="J18" i="8" s="1"/>
  <c r="GM17" i="7"/>
  <c r="J19" i="8" s="1"/>
  <c r="GM18" i="7"/>
  <c r="J20" i="8" s="1"/>
  <c r="GM19" i="7"/>
  <c r="J21" i="8" s="1"/>
  <c r="GM20" i="7"/>
  <c r="J22" i="8" s="1"/>
  <c r="GM21" i="7"/>
  <c r="J23" i="8" s="1"/>
  <c r="GM22" i="7"/>
  <c r="J24" i="8" s="1"/>
  <c r="GM23" i="7"/>
  <c r="J25" i="8" s="1"/>
  <c r="GM24" i="7"/>
  <c r="J26" i="8" s="1"/>
  <c r="GM25" i="7"/>
  <c r="J27" i="8" s="1"/>
  <c r="GM26" i="7"/>
  <c r="J28" i="8" s="1"/>
  <c r="GM27" i="7"/>
  <c r="J29" i="8" s="1"/>
  <c r="GM28" i="7"/>
  <c r="J30" i="8" s="1"/>
  <c r="GM29" i="7"/>
  <c r="J31" i="8" s="1"/>
  <c r="GM30" i="7"/>
  <c r="J32" i="8" s="1"/>
  <c r="GM31" i="7"/>
  <c r="J33" i="8" s="1"/>
  <c r="GM32" i="7"/>
  <c r="J34" i="8" s="1"/>
  <c r="GM33" i="7"/>
  <c r="J35" i="8" s="1"/>
  <c r="GM34" i="7"/>
  <c r="J36" i="8" s="1"/>
  <c r="GM35" i="7"/>
  <c r="J37" i="8" s="1"/>
  <c r="GM36" i="7"/>
  <c r="J38" i="8" s="1"/>
  <c r="GM37" i="7"/>
  <c r="J39" i="8" s="1"/>
  <c r="GM38" i="7"/>
  <c r="J40" i="8" s="1"/>
  <c r="GM39" i="7"/>
  <c r="J41" i="8" s="1"/>
  <c r="GM40" i="7"/>
  <c r="J42" i="8" s="1"/>
  <c r="GM41" i="7"/>
  <c r="J43" i="8" s="1"/>
  <c r="GM42" i="7"/>
  <c r="J44" i="8" s="1"/>
  <c r="GM43" i="7"/>
  <c r="J45" i="8" s="1"/>
  <c r="GM44" i="7"/>
  <c r="J46" i="8" s="1"/>
  <c r="GM45" i="7"/>
  <c r="J47" i="8" s="1"/>
  <c r="GM46" i="7"/>
  <c r="J48" i="8" s="1"/>
  <c r="GM47" i="7"/>
  <c r="J49" i="8" s="1"/>
  <c r="GM48" i="7"/>
  <c r="J50" i="8" s="1"/>
  <c r="GM49" i="7"/>
  <c r="J51" i="8" s="1"/>
  <c r="GM50" i="7"/>
  <c r="J52" i="8" s="1"/>
  <c r="GM51" i="7"/>
  <c r="J53" i="8" s="1"/>
  <c r="GM52" i="7"/>
  <c r="J54" i="8" s="1"/>
  <c r="B52" i="8"/>
  <c r="B53" i="8"/>
  <c r="B54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10" i="8"/>
  <c r="B11" i="8"/>
  <c r="B13" i="8"/>
  <c r="B14" i="8"/>
  <c r="B15" i="8"/>
  <c r="C59" i="6"/>
  <c r="CY10" i="7" l="1"/>
  <c r="CZ10" i="7"/>
  <c r="DA10" i="7"/>
  <c r="DB10" i="7"/>
  <c r="DC10" i="7"/>
  <c r="DD10" i="7"/>
  <c r="DE10" i="7"/>
  <c r="DF10" i="7"/>
  <c r="DG10" i="7"/>
  <c r="DH10" i="7"/>
  <c r="DI10" i="7"/>
  <c r="DJ10" i="7"/>
  <c r="DK10" i="7"/>
  <c r="DL10" i="7"/>
  <c r="DM10" i="7"/>
  <c r="DN10" i="7"/>
  <c r="DO10" i="7"/>
  <c r="DP10" i="7"/>
  <c r="DQ10" i="7"/>
  <c r="DR10" i="7"/>
  <c r="DS10" i="7"/>
  <c r="DT10" i="7"/>
  <c r="DU10" i="7"/>
  <c r="DV10" i="7"/>
  <c r="DW10" i="7"/>
  <c r="DX10" i="7"/>
  <c r="DY10" i="7"/>
  <c r="DZ10" i="7"/>
  <c r="EA10" i="7"/>
  <c r="EB10" i="7"/>
  <c r="EC10" i="7"/>
  <c r="ED10" i="7"/>
  <c r="EE10" i="7"/>
  <c r="EF10" i="7"/>
  <c r="EG10" i="7"/>
  <c r="EH10" i="7"/>
  <c r="EI10" i="7"/>
  <c r="EJ10" i="7"/>
  <c r="EK10" i="7"/>
  <c r="EL10" i="7"/>
  <c r="EM10" i="7"/>
  <c r="EN10" i="7"/>
  <c r="EO10" i="7"/>
  <c r="EP10" i="7"/>
  <c r="EQ10" i="7"/>
  <c r="ER10" i="7"/>
  <c r="ES10" i="7"/>
  <c r="ET10" i="7"/>
  <c r="EU10" i="7"/>
  <c r="EV10" i="7"/>
  <c r="EW10" i="7"/>
  <c r="EX10" i="7"/>
  <c r="EY10" i="7"/>
  <c r="EZ10" i="7"/>
  <c r="FA10" i="7"/>
  <c r="FB10" i="7"/>
  <c r="FC10" i="7"/>
  <c r="FD10" i="7"/>
  <c r="FE10" i="7"/>
  <c r="FF10" i="7"/>
  <c r="FG10" i="7"/>
  <c r="FH10" i="7"/>
  <c r="FI10" i="7"/>
  <c r="FJ10" i="7"/>
  <c r="FK10" i="7"/>
  <c r="FL10" i="7"/>
  <c r="FM10" i="7"/>
  <c r="FN10" i="7"/>
  <c r="FO10" i="7"/>
  <c r="FP10" i="7"/>
  <c r="FQ10" i="7"/>
  <c r="FR10" i="7"/>
  <c r="FS10" i="7"/>
  <c r="FT10" i="7"/>
  <c r="FU10" i="7"/>
  <c r="FV10" i="7"/>
  <c r="FW10" i="7"/>
  <c r="FX10" i="7"/>
  <c r="FY10" i="7"/>
  <c r="FZ10" i="7"/>
  <c r="GA10" i="7"/>
  <c r="GB10" i="7"/>
  <c r="GC10" i="7"/>
  <c r="GD10" i="7"/>
  <c r="GE10" i="7"/>
  <c r="GF10" i="7"/>
  <c r="GG10" i="7"/>
  <c r="GH10" i="7"/>
  <c r="GI10" i="7"/>
  <c r="GJ10" i="7"/>
  <c r="GK10" i="7"/>
  <c r="GL10" i="7"/>
  <c r="CY11" i="7"/>
  <c r="CZ11" i="7"/>
  <c r="DA11" i="7"/>
  <c r="DB11" i="7"/>
  <c r="DC11" i="7"/>
  <c r="DD11" i="7"/>
  <c r="DE11" i="7"/>
  <c r="DF11" i="7"/>
  <c r="DG11" i="7"/>
  <c r="DH11" i="7"/>
  <c r="DI11" i="7"/>
  <c r="DJ11" i="7"/>
  <c r="DK11" i="7"/>
  <c r="DL11" i="7"/>
  <c r="DM11" i="7"/>
  <c r="DN11" i="7"/>
  <c r="DO11" i="7"/>
  <c r="DP11" i="7"/>
  <c r="DQ11" i="7"/>
  <c r="DR11" i="7"/>
  <c r="DS11" i="7"/>
  <c r="DT11" i="7"/>
  <c r="DU11" i="7"/>
  <c r="DV11" i="7"/>
  <c r="DW11" i="7"/>
  <c r="DX11" i="7"/>
  <c r="DY11" i="7"/>
  <c r="DZ11" i="7"/>
  <c r="EA11" i="7"/>
  <c r="EB11" i="7"/>
  <c r="EC11" i="7"/>
  <c r="ED11" i="7"/>
  <c r="EE11" i="7"/>
  <c r="EF11" i="7"/>
  <c r="EG11" i="7"/>
  <c r="EH11" i="7"/>
  <c r="EI11" i="7"/>
  <c r="EJ11" i="7"/>
  <c r="EK11" i="7"/>
  <c r="EL11" i="7"/>
  <c r="EM11" i="7"/>
  <c r="EN11" i="7"/>
  <c r="EO11" i="7"/>
  <c r="EP11" i="7"/>
  <c r="EQ11" i="7"/>
  <c r="ER11" i="7"/>
  <c r="ES11" i="7"/>
  <c r="ET11" i="7"/>
  <c r="EU11" i="7"/>
  <c r="EV11" i="7"/>
  <c r="EW11" i="7"/>
  <c r="EX11" i="7"/>
  <c r="EY11" i="7"/>
  <c r="EZ11" i="7"/>
  <c r="FA11" i="7"/>
  <c r="FB11" i="7"/>
  <c r="FC11" i="7"/>
  <c r="FD11" i="7"/>
  <c r="FE11" i="7"/>
  <c r="FF11" i="7"/>
  <c r="FG11" i="7"/>
  <c r="FH11" i="7"/>
  <c r="FI11" i="7"/>
  <c r="FJ11" i="7"/>
  <c r="FK11" i="7"/>
  <c r="FL11" i="7"/>
  <c r="FM11" i="7"/>
  <c r="FN11" i="7"/>
  <c r="FO11" i="7"/>
  <c r="FP11" i="7"/>
  <c r="FQ11" i="7"/>
  <c r="FR11" i="7"/>
  <c r="FS11" i="7"/>
  <c r="FT11" i="7"/>
  <c r="FU11" i="7"/>
  <c r="FV11" i="7"/>
  <c r="FW11" i="7"/>
  <c r="FX11" i="7"/>
  <c r="FY11" i="7"/>
  <c r="FZ11" i="7"/>
  <c r="GA11" i="7"/>
  <c r="GB11" i="7"/>
  <c r="GC11" i="7"/>
  <c r="GD11" i="7"/>
  <c r="GE11" i="7"/>
  <c r="GF11" i="7"/>
  <c r="GG11" i="7"/>
  <c r="GH11" i="7"/>
  <c r="GI11" i="7"/>
  <c r="GJ11" i="7"/>
  <c r="GK11" i="7"/>
  <c r="GL11" i="7"/>
  <c r="CY5" i="7"/>
  <c r="CZ5" i="7"/>
  <c r="DA5" i="7"/>
  <c r="DB5" i="7"/>
  <c r="DC5" i="7"/>
  <c r="DD5" i="7"/>
  <c r="DE5" i="7"/>
  <c r="DF5" i="7"/>
  <c r="DG5" i="7"/>
  <c r="DH5" i="7"/>
  <c r="DI5" i="7"/>
  <c r="DJ5" i="7"/>
  <c r="DK5" i="7"/>
  <c r="DL5" i="7"/>
  <c r="DM5" i="7"/>
  <c r="DN5" i="7"/>
  <c r="DO5" i="7"/>
  <c r="DP5" i="7"/>
  <c r="DQ5" i="7"/>
  <c r="DR5" i="7"/>
  <c r="DS5" i="7"/>
  <c r="DT5" i="7"/>
  <c r="DU5" i="7"/>
  <c r="DV5" i="7"/>
  <c r="DW5" i="7"/>
  <c r="DX5" i="7"/>
  <c r="DY5" i="7"/>
  <c r="DZ5" i="7"/>
  <c r="EA5" i="7"/>
  <c r="EB5" i="7"/>
  <c r="EC5" i="7"/>
  <c r="ED5" i="7"/>
  <c r="EE5" i="7"/>
  <c r="EF5" i="7"/>
  <c r="EG5" i="7"/>
  <c r="EH5" i="7"/>
  <c r="EI5" i="7"/>
  <c r="EJ5" i="7"/>
  <c r="EK5" i="7"/>
  <c r="EL5" i="7"/>
  <c r="EM5" i="7"/>
  <c r="EN5" i="7"/>
  <c r="EO5" i="7"/>
  <c r="EP5" i="7"/>
  <c r="EQ5" i="7"/>
  <c r="ER5" i="7"/>
  <c r="ES5" i="7"/>
  <c r="ET5" i="7"/>
  <c r="EU5" i="7"/>
  <c r="EV5" i="7"/>
  <c r="EW5" i="7"/>
  <c r="EX5" i="7"/>
  <c r="EY5" i="7"/>
  <c r="EZ5" i="7"/>
  <c r="FA5" i="7"/>
  <c r="FB5" i="7"/>
  <c r="FC5" i="7"/>
  <c r="FD5" i="7"/>
  <c r="FE5" i="7"/>
  <c r="FF5" i="7"/>
  <c r="FG5" i="7"/>
  <c r="FH5" i="7"/>
  <c r="FI5" i="7"/>
  <c r="FJ5" i="7"/>
  <c r="FK5" i="7"/>
  <c r="FL5" i="7"/>
  <c r="FM5" i="7"/>
  <c r="FN5" i="7"/>
  <c r="FO5" i="7"/>
  <c r="FP5" i="7"/>
  <c r="FQ5" i="7"/>
  <c r="FR5" i="7"/>
  <c r="FS5" i="7"/>
  <c r="FT5" i="7"/>
  <c r="FU5" i="7"/>
  <c r="FV5" i="7"/>
  <c r="FW5" i="7"/>
  <c r="FX5" i="7"/>
  <c r="FY5" i="7"/>
  <c r="FZ5" i="7"/>
  <c r="GA5" i="7"/>
  <c r="GB5" i="7"/>
  <c r="GC5" i="7"/>
  <c r="GD5" i="7"/>
  <c r="GE5" i="7"/>
  <c r="GF5" i="7"/>
  <c r="GG5" i="7"/>
  <c r="GH5" i="7"/>
  <c r="GI5" i="7"/>
  <c r="GJ5" i="7"/>
  <c r="GK5" i="7"/>
  <c r="GL5" i="7"/>
  <c r="CY6" i="7"/>
  <c r="CZ6" i="7"/>
  <c r="DA6" i="7"/>
  <c r="DB6" i="7"/>
  <c r="DC6" i="7"/>
  <c r="DD6" i="7"/>
  <c r="DE6" i="7"/>
  <c r="DF6" i="7"/>
  <c r="DG6" i="7"/>
  <c r="DH6" i="7"/>
  <c r="DI6" i="7"/>
  <c r="DJ6" i="7"/>
  <c r="DK6" i="7"/>
  <c r="DL6" i="7"/>
  <c r="DM6" i="7"/>
  <c r="DN6" i="7"/>
  <c r="DO6" i="7"/>
  <c r="DP6" i="7"/>
  <c r="DQ6" i="7"/>
  <c r="DR6" i="7"/>
  <c r="DS6" i="7"/>
  <c r="DT6" i="7"/>
  <c r="DU6" i="7"/>
  <c r="DV6" i="7"/>
  <c r="DW6" i="7"/>
  <c r="DX6" i="7"/>
  <c r="DY6" i="7"/>
  <c r="DZ6" i="7"/>
  <c r="EA6" i="7"/>
  <c r="EB6" i="7"/>
  <c r="EC6" i="7"/>
  <c r="ED6" i="7"/>
  <c r="EE6" i="7"/>
  <c r="EF6" i="7"/>
  <c r="EG6" i="7"/>
  <c r="EH6" i="7"/>
  <c r="EI6" i="7"/>
  <c r="EJ6" i="7"/>
  <c r="EK6" i="7"/>
  <c r="EL6" i="7"/>
  <c r="EM6" i="7"/>
  <c r="EN6" i="7"/>
  <c r="EO6" i="7"/>
  <c r="EP6" i="7"/>
  <c r="EQ6" i="7"/>
  <c r="ER6" i="7"/>
  <c r="ES6" i="7"/>
  <c r="ET6" i="7"/>
  <c r="EU6" i="7"/>
  <c r="EV6" i="7"/>
  <c r="EW6" i="7"/>
  <c r="EX6" i="7"/>
  <c r="EY6" i="7"/>
  <c r="EZ6" i="7"/>
  <c r="FA6" i="7"/>
  <c r="FB6" i="7"/>
  <c r="FC6" i="7"/>
  <c r="FD6" i="7"/>
  <c r="FE6" i="7"/>
  <c r="FF6" i="7"/>
  <c r="FG6" i="7"/>
  <c r="FH6" i="7"/>
  <c r="FI6" i="7"/>
  <c r="FJ6" i="7"/>
  <c r="FK6" i="7"/>
  <c r="FL6" i="7"/>
  <c r="FM6" i="7"/>
  <c r="FN6" i="7"/>
  <c r="FO6" i="7"/>
  <c r="FP6" i="7"/>
  <c r="FQ6" i="7"/>
  <c r="FR6" i="7"/>
  <c r="FS6" i="7"/>
  <c r="FT6" i="7"/>
  <c r="FU6" i="7"/>
  <c r="FV6" i="7"/>
  <c r="FW6" i="7"/>
  <c r="FX6" i="7"/>
  <c r="FY6" i="7"/>
  <c r="FZ6" i="7"/>
  <c r="GA6" i="7"/>
  <c r="GB6" i="7"/>
  <c r="GC6" i="7"/>
  <c r="GD6" i="7"/>
  <c r="GE6" i="7"/>
  <c r="GF6" i="7"/>
  <c r="GG6" i="7"/>
  <c r="GH6" i="7"/>
  <c r="GI6" i="7"/>
  <c r="GJ6" i="7"/>
  <c r="GK6" i="7"/>
  <c r="GL6" i="7"/>
  <c r="CY7" i="7"/>
  <c r="CZ7" i="7"/>
  <c r="DA7" i="7"/>
  <c r="DB7" i="7"/>
  <c r="DC7" i="7"/>
  <c r="DD7" i="7"/>
  <c r="DE7" i="7"/>
  <c r="DF7" i="7"/>
  <c r="DG7" i="7"/>
  <c r="DH7" i="7"/>
  <c r="DI7" i="7"/>
  <c r="DJ7" i="7"/>
  <c r="DK7" i="7"/>
  <c r="DL7" i="7"/>
  <c r="DM7" i="7"/>
  <c r="DN7" i="7"/>
  <c r="DO7" i="7"/>
  <c r="DP7" i="7"/>
  <c r="DQ7" i="7"/>
  <c r="DR7" i="7"/>
  <c r="DS7" i="7"/>
  <c r="DT7" i="7"/>
  <c r="DU7" i="7"/>
  <c r="DV7" i="7"/>
  <c r="DW7" i="7"/>
  <c r="DX7" i="7"/>
  <c r="DY7" i="7"/>
  <c r="DZ7" i="7"/>
  <c r="EA7" i="7"/>
  <c r="EB7" i="7"/>
  <c r="EC7" i="7"/>
  <c r="ED7" i="7"/>
  <c r="EE7" i="7"/>
  <c r="EF7" i="7"/>
  <c r="EG7" i="7"/>
  <c r="EH7" i="7"/>
  <c r="EI7" i="7"/>
  <c r="EJ7" i="7"/>
  <c r="EK7" i="7"/>
  <c r="EL7" i="7"/>
  <c r="EM7" i="7"/>
  <c r="EN7" i="7"/>
  <c r="EO7" i="7"/>
  <c r="EP7" i="7"/>
  <c r="EQ7" i="7"/>
  <c r="ER7" i="7"/>
  <c r="ES7" i="7"/>
  <c r="ET7" i="7"/>
  <c r="EU7" i="7"/>
  <c r="EV7" i="7"/>
  <c r="EW7" i="7"/>
  <c r="EX7" i="7"/>
  <c r="EY7" i="7"/>
  <c r="EZ7" i="7"/>
  <c r="FA7" i="7"/>
  <c r="FB7" i="7"/>
  <c r="FC7" i="7"/>
  <c r="FD7" i="7"/>
  <c r="FE7" i="7"/>
  <c r="FF7" i="7"/>
  <c r="FG7" i="7"/>
  <c r="FH7" i="7"/>
  <c r="FI7" i="7"/>
  <c r="FJ7" i="7"/>
  <c r="FK7" i="7"/>
  <c r="FL7" i="7"/>
  <c r="FM7" i="7"/>
  <c r="FN7" i="7"/>
  <c r="FO7" i="7"/>
  <c r="FP7" i="7"/>
  <c r="FQ7" i="7"/>
  <c r="FR7" i="7"/>
  <c r="FS7" i="7"/>
  <c r="FT7" i="7"/>
  <c r="FU7" i="7"/>
  <c r="FV7" i="7"/>
  <c r="FW7" i="7"/>
  <c r="FX7" i="7"/>
  <c r="FY7" i="7"/>
  <c r="FZ7" i="7"/>
  <c r="GA7" i="7"/>
  <c r="GB7" i="7"/>
  <c r="GC7" i="7"/>
  <c r="GD7" i="7"/>
  <c r="GE7" i="7"/>
  <c r="GF7" i="7"/>
  <c r="GG7" i="7"/>
  <c r="GH7" i="7"/>
  <c r="GI7" i="7"/>
  <c r="GJ7" i="7"/>
  <c r="GK7" i="7"/>
  <c r="GL7" i="7"/>
  <c r="CZ4" i="7"/>
  <c r="DA4" i="7"/>
  <c r="DB4" i="7"/>
  <c r="DC4" i="7"/>
  <c r="DD4" i="7"/>
  <c r="DE4" i="7"/>
  <c r="DF4" i="7"/>
  <c r="DG4" i="7"/>
  <c r="DH4" i="7"/>
  <c r="DI4" i="7"/>
  <c r="DJ4" i="7"/>
  <c r="DK4" i="7"/>
  <c r="DL4" i="7"/>
  <c r="DM4" i="7"/>
  <c r="DN4" i="7"/>
  <c r="DO4" i="7"/>
  <c r="DP4" i="7"/>
  <c r="DQ4" i="7"/>
  <c r="DR4" i="7"/>
  <c r="DS4" i="7"/>
  <c r="DT4" i="7"/>
  <c r="DU4" i="7"/>
  <c r="DV4" i="7"/>
  <c r="DW4" i="7"/>
  <c r="DX4" i="7"/>
  <c r="DY4" i="7"/>
  <c r="DZ4" i="7"/>
  <c r="EA4" i="7"/>
  <c r="EB4" i="7"/>
  <c r="EC4" i="7"/>
  <c r="ED4" i="7"/>
  <c r="EE4" i="7"/>
  <c r="EF4" i="7"/>
  <c r="EG4" i="7"/>
  <c r="EH4" i="7"/>
  <c r="EI4" i="7"/>
  <c r="EJ4" i="7"/>
  <c r="EK4" i="7"/>
  <c r="EL4" i="7"/>
  <c r="EM4" i="7"/>
  <c r="EN4" i="7"/>
  <c r="EO4" i="7"/>
  <c r="EP4" i="7"/>
  <c r="EQ4" i="7"/>
  <c r="ER4" i="7"/>
  <c r="ES4" i="7"/>
  <c r="ET4" i="7"/>
  <c r="EU4" i="7"/>
  <c r="EV4" i="7"/>
  <c r="EW4" i="7"/>
  <c r="EX4" i="7"/>
  <c r="EY4" i="7"/>
  <c r="EZ4" i="7"/>
  <c r="FA4" i="7"/>
  <c r="FB4" i="7"/>
  <c r="FC4" i="7"/>
  <c r="FD4" i="7"/>
  <c r="FE4" i="7"/>
  <c r="FF4" i="7"/>
  <c r="FG4" i="7"/>
  <c r="FH4" i="7"/>
  <c r="FI4" i="7"/>
  <c r="FJ4" i="7"/>
  <c r="FK4" i="7"/>
  <c r="FL4" i="7"/>
  <c r="FM4" i="7"/>
  <c r="FN4" i="7"/>
  <c r="FO4" i="7"/>
  <c r="FP4" i="7"/>
  <c r="FQ4" i="7"/>
  <c r="FR4" i="7"/>
  <c r="FS4" i="7"/>
  <c r="FT4" i="7"/>
  <c r="FU4" i="7"/>
  <c r="FV4" i="7"/>
  <c r="FW4" i="7"/>
  <c r="FX4" i="7"/>
  <c r="FY4" i="7"/>
  <c r="FZ4" i="7"/>
  <c r="GA4" i="7"/>
  <c r="GB4" i="7"/>
  <c r="GC4" i="7"/>
  <c r="GD4" i="7"/>
  <c r="GE4" i="7"/>
  <c r="GF4" i="7"/>
  <c r="GG4" i="7"/>
  <c r="GH4" i="7"/>
  <c r="GI4" i="7"/>
  <c r="GJ4" i="7"/>
  <c r="GK4" i="7"/>
  <c r="GL4" i="7"/>
  <c r="CY4" i="7"/>
  <c r="C10" i="6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" i="8"/>
  <c r="CY3" i="7"/>
  <c r="CZ3" i="7"/>
  <c r="DA3" i="7"/>
  <c r="DB3" i="7"/>
  <c r="DC3" i="7"/>
  <c r="DD3" i="7"/>
  <c r="DE3" i="7"/>
  <c r="DF3" i="7"/>
  <c r="DG3" i="7"/>
  <c r="DH3" i="7"/>
  <c r="DI3" i="7"/>
  <c r="DJ3" i="7"/>
  <c r="DK3" i="7"/>
  <c r="DL3" i="7"/>
  <c r="DM3" i="7"/>
  <c r="DN3" i="7"/>
  <c r="DO3" i="7"/>
  <c r="DP3" i="7"/>
  <c r="DQ3" i="7"/>
  <c r="DR3" i="7"/>
  <c r="DS3" i="7"/>
  <c r="DT3" i="7"/>
  <c r="DU3" i="7"/>
  <c r="DV3" i="7"/>
  <c r="DW3" i="7"/>
  <c r="DX3" i="7"/>
  <c r="DY3" i="7"/>
  <c r="DZ3" i="7"/>
  <c r="EA3" i="7"/>
  <c r="EB3" i="7"/>
  <c r="EC3" i="7"/>
  <c r="ED3" i="7"/>
  <c r="EE3" i="7"/>
  <c r="EF3" i="7"/>
  <c r="EG3" i="7"/>
  <c r="EH3" i="7"/>
  <c r="EI3" i="7"/>
  <c r="EJ3" i="7"/>
  <c r="EK3" i="7"/>
  <c r="EL3" i="7"/>
  <c r="EM3" i="7"/>
  <c r="EN3" i="7"/>
  <c r="EO3" i="7"/>
  <c r="EP3" i="7"/>
  <c r="EQ3" i="7"/>
  <c r="ER3" i="7"/>
  <c r="ES3" i="7"/>
  <c r="ET3" i="7"/>
  <c r="EU3" i="7"/>
  <c r="EV3" i="7"/>
  <c r="EW3" i="7"/>
  <c r="EX3" i="7"/>
  <c r="EY3" i="7"/>
  <c r="EZ3" i="7"/>
  <c r="FA3" i="7"/>
  <c r="FB3" i="7"/>
  <c r="FC3" i="7"/>
  <c r="FD3" i="7"/>
  <c r="FE3" i="7"/>
  <c r="FF3" i="7"/>
  <c r="FG3" i="7"/>
  <c r="FH3" i="7"/>
  <c r="FI3" i="7"/>
  <c r="FJ3" i="7"/>
  <c r="FK3" i="7"/>
  <c r="FL3" i="7"/>
  <c r="FM3" i="7"/>
  <c r="FN3" i="7"/>
  <c r="FO3" i="7"/>
  <c r="FP3" i="7"/>
  <c r="FQ3" i="7"/>
  <c r="FR3" i="7"/>
  <c r="FS3" i="7"/>
  <c r="FT3" i="7"/>
  <c r="FU3" i="7"/>
  <c r="FV3" i="7"/>
  <c r="FW3" i="7"/>
  <c r="FX3" i="7"/>
  <c r="FY3" i="7"/>
  <c r="FZ3" i="7"/>
  <c r="GA3" i="7"/>
  <c r="GB3" i="7"/>
  <c r="GC3" i="7"/>
  <c r="GD3" i="7"/>
  <c r="GE3" i="7"/>
  <c r="GF3" i="7"/>
  <c r="GG3" i="7"/>
  <c r="GH3" i="7"/>
  <c r="GI3" i="7"/>
  <c r="GJ3" i="7"/>
  <c r="GK3" i="7"/>
  <c r="GL3" i="7"/>
  <c r="CZ2" i="7"/>
  <c r="DA2" i="7"/>
  <c r="DB2" i="7"/>
  <c r="DC2" i="7"/>
  <c r="DD2" i="7"/>
  <c r="DE2" i="7"/>
  <c r="DF2" i="7"/>
  <c r="DG2" i="7"/>
  <c r="DH2" i="7"/>
  <c r="DI2" i="7"/>
  <c r="DJ2" i="7"/>
  <c r="DK2" i="7"/>
  <c r="DL2" i="7"/>
  <c r="DM2" i="7"/>
  <c r="DN2" i="7"/>
  <c r="DO2" i="7"/>
  <c r="DP2" i="7"/>
  <c r="DQ2" i="7"/>
  <c r="DR2" i="7"/>
  <c r="DS2" i="7"/>
  <c r="DT2" i="7"/>
  <c r="DU2" i="7"/>
  <c r="DV2" i="7"/>
  <c r="DW2" i="7"/>
  <c r="DX2" i="7"/>
  <c r="DY2" i="7"/>
  <c r="DZ2" i="7"/>
  <c r="EA2" i="7"/>
  <c r="EB2" i="7"/>
  <c r="EC2" i="7"/>
  <c r="ED2" i="7"/>
  <c r="EE2" i="7"/>
  <c r="EF2" i="7"/>
  <c r="EG2" i="7"/>
  <c r="EH2" i="7"/>
  <c r="EI2" i="7"/>
  <c r="EJ2" i="7"/>
  <c r="EK2" i="7"/>
  <c r="EL2" i="7"/>
  <c r="EM2" i="7"/>
  <c r="EN2" i="7"/>
  <c r="EO2" i="7"/>
  <c r="EP2" i="7"/>
  <c r="EQ2" i="7"/>
  <c r="ER2" i="7"/>
  <c r="ES2" i="7"/>
  <c r="ET2" i="7"/>
  <c r="EU2" i="7"/>
  <c r="EV2" i="7"/>
  <c r="EW2" i="7"/>
  <c r="EX2" i="7"/>
  <c r="EY2" i="7"/>
  <c r="EZ2" i="7"/>
  <c r="FA2" i="7"/>
  <c r="FB2" i="7"/>
  <c r="FC2" i="7"/>
  <c r="FD2" i="7"/>
  <c r="FE2" i="7"/>
  <c r="FF2" i="7"/>
  <c r="FG2" i="7"/>
  <c r="FH2" i="7"/>
  <c r="FI2" i="7"/>
  <c r="FJ2" i="7"/>
  <c r="FK2" i="7"/>
  <c r="FL2" i="7"/>
  <c r="FM2" i="7"/>
  <c r="FN2" i="7"/>
  <c r="FO2" i="7"/>
  <c r="FP2" i="7"/>
  <c r="FQ2" i="7"/>
  <c r="FR2" i="7"/>
  <c r="FS2" i="7"/>
  <c r="FT2" i="7"/>
  <c r="FU2" i="7"/>
  <c r="FV2" i="7"/>
  <c r="FW2" i="7"/>
  <c r="FX2" i="7"/>
  <c r="FY2" i="7"/>
  <c r="FZ2" i="7"/>
  <c r="GA2" i="7"/>
  <c r="GB2" i="7"/>
  <c r="GC2" i="7"/>
  <c r="GD2" i="7"/>
  <c r="GE2" i="7"/>
  <c r="GF2" i="7"/>
  <c r="GG2" i="7"/>
  <c r="GH2" i="7"/>
  <c r="GI2" i="7"/>
  <c r="GJ2" i="7"/>
  <c r="GK2" i="7"/>
  <c r="GL2" i="7"/>
  <c r="CY2" i="7"/>
  <c r="E11" i="7"/>
  <c r="F11" i="7"/>
  <c r="G11" i="7"/>
  <c r="H11" i="7"/>
  <c r="I11" i="7"/>
  <c r="J11" i="7"/>
  <c r="K11" i="7"/>
  <c r="L11" i="7"/>
  <c r="M11" i="7"/>
  <c r="N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E9" i="8" s="1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CX7" i="7"/>
  <c r="A1" i="7"/>
  <c r="C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E8" i="8" s="1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CX6" i="7"/>
  <c r="C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CX5" i="7"/>
  <c r="B7" i="7"/>
  <c r="B6" i="7"/>
  <c r="B5" i="7"/>
  <c r="CX3" i="7"/>
  <c r="C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B4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CB3" i="7"/>
  <c r="CC3" i="7"/>
  <c r="CD3" i="7"/>
  <c r="CE3" i="7"/>
  <c r="CF3" i="7"/>
  <c r="CG3" i="7"/>
  <c r="CH3" i="7"/>
  <c r="CI3" i="7"/>
  <c r="CJ3" i="7"/>
  <c r="CK3" i="7"/>
  <c r="CL3" i="7"/>
  <c r="CM3" i="7"/>
  <c r="CN3" i="7"/>
  <c r="CO3" i="7"/>
  <c r="CP3" i="7"/>
  <c r="CQ3" i="7"/>
  <c r="CR3" i="7"/>
  <c r="CS3" i="7"/>
  <c r="CT3" i="7"/>
  <c r="CU3" i="7"/>
  <c r="CV3" i="7"/>
  <c r="CW3" i="7"/>
  <c r="C3" i="7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W1" i="7" l="1"/>
  <c r="AC7" i="4" s="1"/>
  <c r="CS1" i="7"/>
  <c r="Y7" i="4" s="1"/>
  <c r="CO1" i="7"/>
  <c r="U7" i="4" s="1"/>
  <c r="CK1" i="7"/>
  <c r="Q7" i="4" s="1"/>
  <c r="CG1" i="7"/>
  <c r="M7" i="4" s="1"/>
  <c r="CC1" i="7"/>
  <c r="J21" i="4" s="1"/>
  <c r="BY1" i="7"/>
  <c r="F21" i="4" s="1"/>
  <c r="BU1" i="7"/>
  <c r="G19" i="4" s="1"/>
  <c r="BQ1" i="7"/>
  <c r="F39" i="4" s="1"/>
  <c r="D38" i="4" s="1"/>
  <c r="BM1" i="7"/>
  <c r="I25" i="4" s="1"/>
  <c r="BI1" i="7"/>
  <c r="J17" i="4" s="1"/>
  <c r="BE1" i="7"/>
  <c r="F17" i="4" s="1"/>
  <c r="BA1" i="7"/>
  <c r="G49" i="4" s="1"/>
  <c r="AW1" i="7"/>
  <c r="G13" i="4" s="1"/>
  <c r="AS1" i="7"/>
  <c r="G7" i="4" s="1"/>
  <c r="AO1" i="7"/>
  <c r="G11" i="4" s="1"/>
  <c r="AK1" i="7"/>
  <c r="H23" i="4" s="1"/>
  <c r="AG1" i="7"/>
  <c r="G37" i="4" s="1"/>
  <c r="AC1" i="7"/>
  <c r="M47" i="4" s="1"/>
  <c r="Y1" i="7"/>
  <c r="I47" i="4" s="1"/>
  <c r="GJ1" i="7"/>
  <c r="GF1" i="7"/>
  <c r="GB1" i="7"/>
  <c r="FT1" i="7"/>
  <c r="FP1" i="7"/>
  <c r="FH1" i="7"/>
  <c r="FD1" i="7"/>
  <c r="EZ1" i="7"/>
  <c r="EV1" i="7"/>
  <c r="ER1" i="7"/>
  <c r="EJ1" i="7"/>
  <c r="EF1" i="7"/>
  <c r="EB1" i="7"/>
  <c r="DX1" i="7"/>
  <c r="DT1" i="7"/>
  <c r="DP1" i="7"/>
  <c r="DL1" i="7"/>
  <c r="DH1" i="7"/>
  <c r="DD1" i="7"/>
  <c r="CZ1" i="7"/>
  <c r="EN1" i="7"/>
  <c r="G67" i="4" s="1"/>
  <c r="U1" i="7"/>
  <c r="G31" i="4" s="1"/>
  <c r="Q1" i="7"/>
  <c r="J9" i="4" s="1"/>
  <c r="I1" i="7"/>
  <c r="I43" i="4" s="1"/>
  <c r="E12" i="8"/>
  <c r="D12" i="8"/>
  <c r="I12" i="8"/>
  <c r="GW10" i="7"/>
  <c r="GT10" i="7"/>
  <c r="C12" i="8"/>
  <c r="GO10" i="7"/>
  <c r="G12" i="8"/>
  <c r="GV10" i="7"/>
  <c r="GM10" i="7"/>
  <c r="J12" i="8" s="1"/>
  <c r="B12" i="8"/>
  <c r="GU10" i="7"/>
  <c r="F12" i="8"/>
  <c r="N12" i="8"/>
  <c r="GS10" i="7"/>
  <c r="GR10" i="7"/>
  <c r="M12" i="8"/>
  <c r="H12" i="8"/>
  <c r="L12" i="8"/>
  <c r="GQ10" i="7"/>
  <c r="GP10" i="7"/>
  <c r="GN10" i="7"/>
  <c r="O12" i="8" s="1"/>
  <c r="K12" i="8"/>
  <c r="C6" i="9"/>
  <c r="E6" i="4"/>
  <c r="B2" i="8"/>
  <c r="M1" i="7"/>
  <c r="F9" i="4" s="1"/>
  <c r="E32" i="4"/>
  <c r="E1" i="7"/>
  <c r="G33" i="4" s="1"/>
  <c r="GO4" i="7"/>
  <c r="H8" i="8"/>
  <c r="H9" i="8"/>
  <c r="J6" i="9"/>
  <c r="E84" i="4"/>
  <c r="FX1" i="7"/>
  <c r="F85" i="4" s="1"/>
  <c r="E78" i="4"/>
  <c r="FL1" i="7"/>
  <c r="F79" i="4" s="1"/>
  <c r="I6" i="9"/>
  <c r="K6" i="8"/>
  <c r="GP4" i="7"/>
  <c r="GN4" i="7"/>
  <c r="O6" i="8" s="1"/>
  <c r="L6" i="8"/>
  <c r="GQ4" i="7"/>
  <c r="CV1" i="7"/>
  <c r="F53" i="4" s="1"/>
  <c r="CN1" i="7"/>
  <c r="T7" i="4" s="1"/>
  <c r="CF1" i="7"/>
  <c r="L7" i="4" s="1"/>
  <c r="BX1" i="7"/>
  <c r="J19" i="4" s="1"/>
  <c r="BP1" i="7"/>
  <c r="L25" i="4" s="1"/>
  <c r="BH1" i="7"/>
  <c r="I17" i="4" s="1"/>
  <c r="AZ1" i="7"/>
  <c r="F49" i="4" s="1"/>
  <c r="AR1" i="7"/>
  <c r="F7" i="4" s="1"/>
  <c r="AJ1" i="7"/>
  <c r="G23" i="4" s="1"/>
  <c r="AB1" i="7"/>
  <c r="L47" i="4" s="1"/>
  <c r="T1" i="7"/>
  <c r="F31" i="4" s="1"/>
  <c r="L1" i="7"/>
  <c r="G45" i="4" s="1"/>
  <c r="F6" i="8"/>
  <c r="GV4" i="7"/>
  <c r="B1" i="7"/>
  <c r="F27" i="4" s="1"/>
  <c r="GW5" i="7"/>
  <c r="I7" i="8"/>
  <c r="G8" i="8"/>
  <c r="D9" i="8"/>
  <c r="G9" i="8"/>
  <c r="GE1" i="7"/>
  <c r="H89" i="4" s="1"/>
  <c r="FW1" i="7"/>
  <c r="J81" i="4" s="1"/>
  <c r="FO1" i="7"/>
  <c r="H81" i="4" s="1"/>
  <c r="FG1" i="7"/>
  <c r="H73" i="4" s="1"/>
  <c r="EY1" i="7"/>
  <c r="F69" i="4" s="1"/>
  <c r="EQ1" i="7"/>
  <c r="J67" i="4" s="1"/>
  <c r="EI1" i="7"/>
  <c r="N75" i="4" s="1"/>
  <c r="H6" i="9"/>
  <c r="E66" i="4"/>
  <c r="EA1" i="7"/>
  <c r="F75" i="4" s="1"/>
  <c r="DS1" i="7"/>
  <c r="J65" i="4" s="1"/>
  <c r="DK1" i="7"/>
  <c r="M63" i="4" s="1"/>
  <c r="DC1" i="7"/>
  <c r="G61" i="4" s="1"/>
  <c r="CU1" i="7"/>
  <c r="K51" i="4" s="1"/>
  <c r="CQ1" i="7"/>
  <c r="G51" i="4" s="1"/>
  <c r="CM1" i="7"/>
  <c r="S7" i="4" s="1"/>
  <c r="CI1" i="7"/>
  <c r="O7" i="4" s="1"/>
  <c r="CE1" i="7"/>
  <c r="K7" i="4" s="1"/>
  <c r="CA1" i="7"/>
  <c r="H21" i="4" s="1"/>
  <c r="BW1" i="7"/>
  <c r="I19" i="4" s="1"/>
  <c r="BS1" i="7"/>
  <c r="G41" i="4" s="1"/>
  <c r="BO1" i="7"/>
  <c r="K25" i="4" s="1"/>
  <c r="BK1" i="7"/>
  <c r="G25" i="4" s="1"/>
  <c r="BG1" i="7"/>
  <c r="H17" i="4" s="1"/>
  <c r="BC1" i="7"/>
  <c r="I49" i="4" s="1"/>
  <c r="AY1" i="7"/>
  <c r="F15" i="4" s="1"/>
  <c r="D14" i="4" s="1"/>
  <c r="AU1" i="7"/>
  <c r="I7" i="4" s="1"/>
  <c r="AQ1" i="7"/>
  <c r="I11" i="4" s="1"/>
  <c r="AM1" i="7"/>
  <c r="J23" i="4" s="1"/>
  <c r="D2" i="8"/>
  <c r="E20" i="4"/>
  <c r="AI1" i="7"/>
  <c r="F23" i="4" s="1"/>
  <c r="D6" i="9"/>
  <c r="AE1" i="7"/>
  <c r="G35" i="4" s="1"/>
  <c r="AA1" i="7"/>
  <c r="K47" i="4" s="1"/>
  <c r="W1" i="7"/>
  <c r="G47" i="4" s="1"/>
  <c r="S1" i="7"/>
  <c r="F29" i="4" s="1"/>
  <c r="D28" i="4" s="1"/>
  <c r="O1" i="7"/>
  <c r="H9" i="4" s="1"/>
  <c r="K1" i="7"/>
  <c r="F45" i="4" s="1"/>
  <c r="G1" i="7"/>
  <c r="G43" i="4" s="1"/>
  <c r="I6" i="8"/>
  <c r="GW4" i="7"/>
  <c r="E6" i="8"/>
  <c r="H6" i="8"/>
  <c r="F7" i="8"/>
  <c r="GV5" i="7"/>
  <c r="D7" i="8"/>
  <c r="C7" i="8"/>
  <c r="GT5" i="7"/>
  <c r="G7" i="8"/>
  <c r="GO6" i="7"/>
  <c r="GO7" i="7"/>
  <c r="GL1" i="7"/>
  <c r="K91" i="4" s="1"/>
  <c r="GH1" i="7"/>
  <c r="G91" i="4" s="1"/>
  <c r="GD1" i="7"/>
  <c r="G89" i="4" s="1"/>
  <c r="FZ1" i="7"/>
  <c r="F87" i="4" s="1"/>
  <c r="FV1" i="7"/>
  <c r="I81" i="4" s="1"/>
  <c r="FR1" i="7"/>
  <c r="F83" i="4" s="1"/>
  <c r="FN1" i="7"/>
  <c r="G81" i="4" s="1"/>
  <c r="FJ1" i="7"/>
  <c r="K73" i="4" s="1"/>
  <c r="FF1" i="7"/>
  <c r="G73" i="4" s="1"/>
  <c r="FB1" i="7"/>
  <c r="I69" i="4" s="1"/>
  <c r="EX1" i="7"/>
  <c r="J71" i="4" s="1"/>
  <c r="ET1" i="7"/>
  <c r="F71" i="4" s="1"/>
  <c r="EP1" i="7"/>
  <c r="I67" i="4" s="1"/>
  <c r="EL1" i="7"/>
  <c r="H77" i="4" s="1"/>
  <c r="EH1" i="7"/>
  <c r="M75" i="4" s="1"/>
  <c r="ED1" i="7"/>
  <c r="I75" i="4" s="1"/>
  <c r="DZ1" i="7"/>
  <c r="Q65" i="4" s="1"/>
  <c r="DV1" i="7"/>
  <c r="M65" i="4" s="1"/>
  <c r="DR1" i="7"/>
  <c r="I65" i="4" s="1"/>
  <c r="DN1" i="7"/>
  <c r="P63" i="4" s="1"/>
  <c r="DJ1" i="7"/>
  <c r="L63" i="4" s="1"/>
  <c r="DF1" i="7"/>
  <c r="H63" i="4" s="1"/>
  <c r="DB1" i="7"/>
  <c r="F61" i="4" s="1"/>
  <c r="N9" i="8"/>
  <c r="GS7" i="7"/>
  <c r="M9" i="8"/>
  <c r="GR7" i="7"/>
  <c r="GS6" i="7"/>
  <c r="N8" i="8"/>
  <c r="M8" i="8"/>
  <c r="GR6" i="7"/>
  <c r="N7" i="8"/>
  <c r="GS5" i="7"/>
  <c r="M7" i="8"/>
  <c r="GR5" i="7"/>
  <c r="F9" i="8"/>
  <c r="GV7" i="7"/>
  <c r="GU5" i="7"/>
  <c r="GW6" i="7"/>
  <c r="I8" i="8"/>
  <c r="GW7" i="7"/>
  <c r="I9" i="8"/>
  <c r="CR1" i="7"/>
  <c r="X7" i="4" s="1"/>
  <c r="CJ1" i="7"/>
  <c r="P7" i="4" s="1"/>
  <c r="CB1" i="7"/>
  <c r="I21" i="4" s="1"/>
  <c r="BT1" i="7"/>
  <c r="F19" i="4" s="1"/>
  <c r="BL1" i="7"/>
  <c r="H25" i="4" s="1"/>
  <c r="BD1" i="7"/>
  <c r="J49" i="4" s="1"/>
  <c r="AV1" i="7"/>
  <c r="F13" i="4" s="1"/>
  <c r="AN1" i="7"/>
  <c r="F11" i="4" s="1"/>
  <c r="AF1" i="7"/>
  <c r="F37" i="4" s="1"/>
  <c r="X1" i="7"/>
  <c r="H47" i="4" s="1"/>
  <c r="P1" i="7"/>
  <c r="I9" i="4" s="1"/>
  <c r="H1" i="7"/>
  <c r="H43" i="4" s="1"/>
  <c r="GU4" i="7"/>
  <c r="CX1" i="7"/>
  <c r="H53" i="4" s="1"/>
  <c r="E7" i="8"/>
  <c r="H7" i="8"/>
  <c r="D8" i="8"/>
  <c r="C8" i="8"/>
  <c r="GT6" i="7"/>
  <c r="C9" i="8"/>
  <c r="GT7" i="7"/>
  <c r="GI1" i="7"/>
  <c r="H91" i="4" s="1"/>
  <c r="GA1" i="7"/>
  <c r="G87" i="4" s="1"/>
  <c r="FS1" i="7"/>
  <c r="G83" i="4" s="1"/>
  <c r="FK1" i="7"/>
  <c r="L73" i="4" s="1"/>
  <c r="FC1" i="7"/>
  <c r="J69" i="4" s="1"/>
  <c r="EU1" i="7"/>
  <c r="G71" i="4" s="1"/>
  <c r="EM1" i="7"/>
  <c r="F67" i="4" s="1"/>
  <c r="EE1" i="7"/>
  <c r="J75" i="4" s="1"/>
  <c r="DW1" i="7"/>
  <c r="N65" i="4" s="1"/>
  <c r="DO1" i="7"/>
  <c r="F65" i="4" s="1"/>
  <c r="DG1" i="7"/>
  <c r="I63" i="4" s="1"/>
  <c r="G6" i="9"/>
  <c r="L6" i="9"/>
  <c r="C57" i="4"/>
  <c r="E58" i="4"/>
  <c r="K1" i="8"/>
  <c r="CY1" i="7"/>
  <c r="F59" i="4" s="1"/>
  <c r="C1" i="7"/>
  <c r="G27" i="4" s="1"/>
  <c r="E26" i="4"/>
  <c r="F2" i="8"/>
  <c r="A1" i="8"/>
  <c r="C5" i="4"/>
  <c r="K6" i="9"/>
  <c r="B1" i="8"/>
  <c r="E6" i="9"/>
  <c r="CT1" i="7"/>
  <c r="J51" i="4" s="1"/>
  <c r="F6" i="9"/>
  <c r="I2" i="8"/>
  <c r="E50" i="4"/>
  <c r="CP1" i="7"/>
  <c r="CL1" i="7"/>
  <c r="R7" i="4" s="1"/>
  <c r="CH1" i="7"/>
  <c r="N7" i="4" s="1"/>
  <c r="CD1" i="7"/>
  <c r="J7" i="4" s="1"/>
  <c r="BZ1" i="7"/>
  <c r="G21" i="4" s="1"/>
  <c r="BV1" i="7"/>
  <c r="H19" i="4" s="1"/>
  <c r="BR1" i="7"/>
  <c r="F41" i="4" s="1"/>
  <c r="BN1" i="7"/>
  <c r="J25" i="4" s="1"/>
  <c r="E5" i="8"/>
  <c r="BJ1" i="7"/>
  <c r="F25" i="4" s="1"/>
  <c r="BF1" i="7"/>
  <c r="G17" i="4" s="1"/>
  <c r="BB1" i="7"/>
  <c r="H49" i="4" s="1"/>
  <c r="AX1" i="7"/>
  <c r="H13" i="4" s="1"/>
  <c r="AT1" i="7"/>
  <c r="H7" i="4" s="1"/>
  <c r="AP1" i="7"/>
  <c r="H11" i="4" s="1"/>
  <c r="AL1" i="7"/>
  <c r="I23" i="4" s="1"/>
  <c r="AH1" i="7"/>
  <c r="H37" i="4" s="1"/>
  <c r="AD1" i="7"/>
  <c r="F35" i="4" s="1"/>
  <c r="Z1" i="7"/>
  <c r="J47" i="4" s="1"/>
  <c r="V1" i="7"/>
  <c r="F47" i="4" s="1"/>
  <c r="R1" i="7"/>
  <c r="K9" i="4" s="1"/>
  <c r="N1" i="7"/>
  <c r="G9" i="4" s="1"/>
  <c r="J1" i="7"/>
  <c r="J43" i="4" s="1"/>
  <c r="E42" i="4"/>
  <c r="F1" i="7"/>
  <c r="F43" i="4" s="1"/>
  <c r="D6" i="8"/>
  <c r="C6" i="8"/>
  <c r="GT4" i="7"/>
  <c r="G6" i="8"/>
  <c r="F8" i="8"/>
  <c r="GV6" i="7"/>
  <c r="GO5" i="7"/>
  <c r="GU6" i="7"/>
  <c r="GU7" i="7"/>
  <c r="GK1" i="7"/>
  <c r="J91" i="4" s="1"/>
  <c r="GG1" i="7"/>
  <c r="F91" i="4" s="1"/>
  <c r="GC1" i="7"/>
  <c r="F89" i="4" s="1"/>
  <c r="FY1" i="7"/>
  <c r="G85" i="4" s="1"/>
  <c r="FU1" i="7"/>
  <c r="I83" i="4" s="1"/>
  <c r="FQ1" i="7"/>
  <c r="H79" i="4" s="1"/>
  <c r="FM1" i="7"/>
  <c r="F81" i="4" s="1"/>
  <c r="FI1" i="7"/>
  <c r="J73" i="4" s="1"/>
  <c r="FE1" i="7"/>
  <c r="F73" i="4" s="1"/>
  <c r="FA1" i="7"/>
  <c r="H69" i="4" s="1"/>
  <c r="EW1" i="7"/>
  <c r="I71" i="4" s="1"/>
  <c r="ES1" i="7"/>
  <c r="L67" i="4" s="1"/>
  <c r="EO1" i="7"/>
  <c r="H67" i="4" s="1"/>
  <c r="EK1" i="7"/>
  <c r="G77" i="4" s="1"/>
  <c r="EG1" i="7"/>
  <c r="L75" i="4" s="1"/>
  <c r="EC1" i="7"/>
  <c r="H75" i="4" s="1"/>
  <c r="DY1" i="7"/>
  <c r="P65" i="4" s="1"/>
  <c r="DU1" i="7"/>
  <c r="L65" i="4" s="1"/>
  <c r="DQ1" i="7"/>
  <c r="H65" i="4" s="1"/>
  <c r="DM1" i="7"/>
  <c r="O63" i="4" s="1"/>
  <c r="DI1" i="7"/>
  <c r="K63" i="4" s="1"/>
  <c r="DE1" i="7"/>
  <c r="G63" i="4" s="1"/>
  <c r="DA1" i="7"/>
  <c r="H59" i="4" s="1"/>
  <c r="N6" i="8"/>
  <c r="GS4" i="7"/>
  <c r="GR4" i="7"/>
  <c r="M6" i="8"/>
  <c r="L9" i="8"/>
  <c r="GQ7" i="7"/>
  <c r="K9" i="8"/>
  <c r="GP7" i="7"/>
  <c r="GN7" i="7"/>
  <c r="O9" i="8" s="1"/>
  <c r="GQ6" i="7"/>
  <c r="L8" i="8"/>
  <c r="K8" i="8"/>
  <c r="GN6" i="7"/>
  <c r="O8" i="8" s="1"/>
  <c r="GP6" i="7"/>
  <c r="L7" i="8"/>
  <c r="GQ5" i="7"/>
  <c r="GN5" i="7"/>
  <c r="O7" i="8" s="1"/>
  <c r="GP5" i="7"/>
  <c r="K7" i="8"/>
  <c r="GO3" i="7"/>
  <c r="GW3" i="7"/>
  <c r="C5" i="8"/>
  <c r="GT3" i="7"/>
  <c r="GU3" i="7"/>
  <c r="B5" i="8"/>
  <c r="GN3" i="7"/>
  <c r="O5" i="8" s="1"/>
  <c r="GS3" i="7"/>
  <c r="GR3" i="7"/>
  <c r="B9" i="8"/>
  <c r="GM7" i="7"/>
  <c r="J9" i="8" s="1"/>
  <c r="GM6" i="7"/>
  <c r="J8" i="8" s="1"/>
  <c r="B8" i="8"/>
  <c r="GM5" i="7"/>
  <c r="J7" i="8" s="1"/>
  <c r="B7" i="8"/>
  <c r="GM4" i="7"/>
  <c r="J6" i="8" s="1"/>
  <c r="B6" i="8"/>
  <c r="GV3" i="7"/>
  <c r="GM3" i="7"/>
  <c r="GQ3" i="7"/>
  <c r="GP3" i="7"/>
  <c r="I91" i="4"/>
  <c r="I89" i="4"/>
  <c r="H87" i="4"/>
  <c r="H83" i="4"/>
  <c r="G79" i="4"/>
  <c r="I73" i="4"/>
  <c r="K69" i="4"/>
  <c r="G69" i="4"/>
  <c r="H71" i="4"/>
  <c r="K67" i="4"/>
  <c r="F77" i="4"/>
  <c r="K75" i="4"/>
  <c r="G75" i="4"/>
  <c r="O65" i="4"/>
  <c r="K65" i="4"/>
  <c r="G65" i="4"/>
  <c r="N63" i="4"/>
  <c r="J63" i="4"/>
  <c r="F63" i="4"/>
  <c r="G59" i="4"/>
  <c r="I5" i="8"/>
  <c r="L5" i="8"/>
  <c r="G5" i="8"/>
  <c r="N5" i="8"/>
  <c r="M5" i="8"/>
  <c r="F33" i="4"/>
  <c r="K5" i="8"/>
  <c r="F5" i="8"/>
  <c r="D5" i="8"/>
  <c r="H5" i="8"/>
  <c r="A3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I2" i="7"/>
  <c r="CJ2" i="7"/>
  <c r="CK2" i="7"/>
  <c r="CL2" i="7"/>
  <c r="CM2" i="7"/>
  <c r="CN2" i="7"/>
  <c r="CO2" i="7"/>
  <c r="CP2" i="7"/>
  <c r="CQ2" i="7"/>
  <c r="CR2" i="7"/>
  <c r="CS2" i="7"/>
  <c r="CT2" i="7"/>
  <c r="CU2" i="7"/>
  <c r="CV2" i="7"/>
  <c r="CW2" i="7"/>
  <c r="CX2" i="7"/>
  <c r="BT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C2" i="7"/>
  <c r="B2" i="7"/>
  <c r="K4" i="8" l="1"/>
  <c r="C4" i="8"/>
  <c r="L4" i="8"/>
  <c r="D58" i="4"/>
  <c r="D70" i="4"/>
  <c r="D84" i="4"/>
  <c r="D78" i="4"/>
  <c r="D86" i="4"/>
  <c r="D60" i="4"/>
  <c r="D76" i="4"/>
  <c r="D64" i="4"/>
  <c r="D72" i="4"/>
  <c r="D62" i="4"/>
  <c r="D68" i="4"/>
  <c r="D4" i="8"/>
  <c r="F4" i="8"/>
  <c r="N4" i="8"/>
  <c r="D80" i="4"/>
  <c r="D88" i="4"/>
  <c r="M4" i="8"/>
  <c r="G4" i="8"/>
  <c r="E4" i="8"/>
  <c r="H4" i="8"/>
  <c r="D74" i="4"/>
  <c r="D66" i="4"/>
  <c r="B4" i="8"/>
  <c r="D82" i="4"/>
  <c r="D90" i="4"/>
  <c r="I4" i="8"/>
  <c r="AF7" i="4"/>
  <c r="I51" i="4"/>
  <c r="AD7" i="4"/>
  <c r="J5" i="8"/>
  <c r="AA7" i="4"/>
  <c r="AE7" i="4"/>
  <c r="G53" i="4"/>
  <c r="D52" i="4" s="1"/>
  <c r="D40" i="4"/>
  <c r="H51" i="4"/>
  <c r="W7" i="4"/>
  <c r="D34" i="4"/>
  <c r="Z7" i="4"/>
  <c r="D18" i="4"/>
  <c r="D30" i="4"/>
  <c r="D36" i="4"/>
  <c r="AG7" i="4"/>
  <c r="AB7" i="4"/>
  <c r="D44" i="4"/>
  <c r="D12" i="4"/>
  <c r="D22" i="4"/>
  <c r="D46" i="4"/>
  <c r="D48" i="4"/>
  <c r="D42" i="4"/>
  <c r="D10" i="4"/>
  <c r="D16" i="4"/>
  <c r="D26" i="4"/>
  <c r="D24" i="4"/>
  <c r="D32" i="4"/>
  <c r="D8" i="4"/>
  <c r="D20" i="4"/>
  <c r="F51" i="4"/>
  <c r="V7" i="4"/>
  <c r="AI5" i="4"/>
  <c r="D50" i="4" l="1"/>
  <c r="D6" i="4"/>
  <c r="C11" i="6"/>
  <c r="A4" i="7" s="1"/>
  <c r="C12" i="6"/>
  <c r="A5" i="7" s="1"/>
  <c r="C13" i="6"/>
  <c r="A6" i="7" s="1"/>
  <c r="C14" i="6"/>
  <c r="A7" i="7" s="1"/>
  <c r="D7" i="9" l="1"/>
  <c r="F7" i="9"/>
  <c r="C7" i="9"/>
  <c r="K7" i="9"/>
  <c r="J7" i="9"/>
  <c r="L7" i="9"/>
  <c r="G7" i="9"/>
  <c r="I7" i="9"/>
  <c r="H7" i="9"/>
  <c r="E7" i="9"/>
  <c r="H69" i="3"/>
  <c r="J67" i="3"/>
  <c r="F37" i="3"/>
  <c r="D36" i="3" s="1"/>
  <c r="K5" i="3"/>
  <c r="F67" i="3"/>
  <c r="F25" i="3"/>
  <c r="C3" i="3"/>
  <c r="H41" i="3"/>
  <c r="G87" i="3"/>
  <c r="I47" i="3"/>
  <c r="P61" i="3"/>
  <c r="I45" i="3"/>
  <c r="F43" i="3"/>
  <c r="M5" i="3"/>
  <c r="F41" i="3"/>
  <c r="F69" i="3"/>
  <c r="N5" i="3"/>
  <c r="L65" i="3"/>
  <c r="J15" i="3"/>
  <c r="G51" i="3"/>
  <c r="M73" i="3"/>
  <c r="G31" i="3"/>
  <c r="G59" i="3"/>
  <c r="I5" i="3"/>
  <c r="K63" i="3"/>
  <c r="K49" i="3"/>
  <c r="F45" i="3"/>
  <c r="J7" i="3"/>
  <c r="F71" i="3"/>
  <c r="I19" i="3"/>
  <c r="N61" i="3"/>
  <c r="F83" i="3"/>
  <c r="K61" i="3"/>
  <c r="F9" i="3"/>
  <c r="F47" i="3"/>
  <c r="H71" i="3"/>
  <c r="F49" i="3"/>
  <c r="G15" i="3"/>
  <c r="G63" i="3"/>
  <c r="G9" i="3"/>
  <c r="G83" i="3"/>
  <c r="G25" i="3"/>
  <c r="G67" i="3"/>
  <c r="H35" i="3"/>
  <c r="G23" i="3"/>
  <c r="G79" i="3"/>
  <c r="F89" i="3"/>
  <c r="N63" i="3"/>
  <c r="H81" i="3"/>
  <c r="H61" i="3"/>
  <c r="C55" i="3"/>
  <c r="S5" i="3"/>
  <c r="F13" i="3"/>
  <c r="D12" i="3" s="1"/>
  <c r="G33" i="3"/>
  <c r="G7" i="3"/>
  <c r="I67" i="3"/>
  <c r="J61" i="3"/>
  <c r="G41" i="3"/>
  <c r="F35" i="3"/>
  <c r="H11" i="3"/>
  <c r="H87" i="3"/>
  <c r="I87" i="3"/>
  <c r="K67" i="3"/>
  <c r="Q5" i="3"/>
  <c r="J69" i="3"/>
  <c r="G81" i="3"/>
  <c r="F63" i="3"/>
  <c r="G73" i="3"/>
  <c r="G45" i="3"/>
  <c r="H47" i="3"/>
  <c r="J47" i="3"/>
  <c r="F75" i="3"/>
  <c r="F33" i="3"/>
  <c r="L73" i="3"/>
  <c r="K7" i="3"/>
  <c r="G43" i="3"/>
  <c r="H49" i="3"/>
  <c r="O5" i="3"/>
  <c r="I9" i="3"/>
  <c r="F21" i="3"/>
  <c r="H79" i="3"/>
  <c r="O63" i="3"/>
  <c r="H57" i="3"/>
  <c r="J45" i="3"/>
  <c r="I69" i="3"/>
  <c r="J71" i="3"/>
  <c r="H51" i="3"/>
  <c r="G21" i="3"/>
  <c r="O61" i="3"/>
  <c r="G49" i="3"/>
  <c r="H45" i="3"/>
  <c r="F39" i="3"/>
  <c r="F29" i="3"/>
  <c r="J49" i="3"/>
  <c r="H63" i="3"/>
  <c r="J63" i="3"/>
  <c r="I7" i="3"/>
  <c r="P63" i="3"/>
  <c r="K89" i="3"/>
  <c r="Q63" i="3"/>
  <c r="G89" i="3"/>
  <c r="M63" i="3"/>
  <c r="I23" i="3"/>
  <c r="F59" i="3"/>
  <c r="I15" i="3"/>
  <c r="G75" i="3"/>
  <c r="J21" i="3"/>
  <c r="K71" i="3"/>
  <c r="G71" i="3"/>
  <c r="G5" i="3"/>
  <c r="G29" i="3"/>
  <c r="H89" i="3"/>
  <c r="G61" i="3"/>
  <c r="H9" i="3"/>
  <c r="G47" i="3"/>
  <c r="J73" i="3"/>
  <c r="G19" i="3"/>
  <c r="G77" i="3"/>
  <c r="F23" i="3"/>
  <c r="M61" i="3"/>
  <c r="I81" i="3"/>
  <c r="G57" i="3"/>
  <c r="L71" i="3"/>
  <c r="G17" i="3"/>
  <c r="F73" i="3"/>
  <c r="K73" i="3"/>
  <c r="I61" i="3"/>
  <c r="H23" i="3"/>
  <c r="F87" i="3"/>
  <c r="F27" i="3"/>
  <c r="D26" i="3" s="1"/>
  <c r="G65" i="3"/>
  <c r="F7" i="3"/>
  <c r="G69" i="3"/>
  <c r="I17" i="3"/>
  <c r="F57" i="3"/>
  <c r="H75" i="3"/>
  <c r="L63" i="3"/>
  <c r="H21" i="3"/>
  <c r="K65" i="3"/>
  <c r="L23" i="3"/>
  <c r="P5" i="3"/>
  <c r="I41" i="3"/>
  <c r="F79" i="3"/>
  <c r="G39" i="3"/>
  <c r="K45" i="3"/>
  <c r="F5" i="3"/>
  <c r="F15" i="3"/>
  <c r="I73" i="3"/>
  <c r="L61" i="3"/>
  <c r="I79" i="3"/>
  <c r="H17" i="3"/>
  <c r="F51" i="3"/>
  <c r="I65" i="3"/>
  <c r="I63" i="3"/>
  <c r="F85" i="3"/>
  <c r="R5" i="3"/>
  <c r="J17" i="3"/>
  <c r="F81" i="3"/>
  <c r="H5" i="3"/>
  <c r="F65" i="3"/>
  <c r="I71" i="3"/>
  <c r="G35" i="3"/>
  <c r="T5" i="3"/>
  <c r="L45" i="3"/>
  <c r="J41" i="3"/>
  <c r="I21" i="3"/>
  <c r="J23" i="3"/>
  <c r="G85" i="3"/>
  <c r="F77" i="3"/>
  <c r="F11" i="3"/>
  <c r="J5" i="3"/>
  <c r="F61" i="3"/>
  <c r="F31" i="3"/>
  <c r="H73" i="3"/>
  <c r="M45" i="3"/>
  <c r="H77" i="3"/>
  <c r="F19" i="3"/>
  <c r="J19" i="3"/>
  <c r="K23" i="3"/>
  <c r="I89" i="3"/>
  <c r="H7" i="3"/>
  <c r="U5" i="3"/>
  <c r="H65" i="3"/>
  <c r="H15" i="3"/>
  <c r="J79" i="3"/>
  <c r="G11" i="3"/>
  <c r="N73" i="3"/>
  <c r="L5" i="3"/>
  <c r="J65" i="3"/>
  <c r="J89" i="3"/>
  <c r="H85" i="3"/>
  <c r="H19" i="3"/>
  <c r="F17" i="3"/>
  <c r="H67" i="3"/>
  <c r="I49" i="3"/>
  <c r="D86" i="3" l="1"/>
  <c r="D78" i="3"/>
  <c r="D74" i="3"/>
  <c r="D80" i="3"/>
  <c r="D82" i="3"/>
  <c r="E82" i="3"/>
  <c r="D76" i="3"/>
  <c r="E76" i="3"/>
  <c r="E56" i="3"/>
  <c r="D68" i="3"/>
  <c r="D60" i="3"/>
  <c r="D62" i="3"/>
  <c r="D70" i="3"/>
  <c r="E64" i="3"/>
  <c r="D64" i="3"/>
  <c r="D66" i="3"/>
  <c r="D88" i="3"/>
  <c r="D56" i="3"/>
  <c r="D84" i="3"/>
  <c r="D72" i="3"/>
  <c r="D58" i="3"/>
  <c r="D20" i="3"/>
  <c r="D42" i="3"/>
  <c r="D14" i="3"/>
  <c r="D6" i="3"/>
  <c r="D38" i="3"/>
  <c r="D32" i="3"/>
  <c r="D40" i="3"/>
  <c r="E40" i="3"/>
  <c r="E18" i="3"/>
  <c r="D18" i="3"/>
  <c r="E48" i="3"/>
  <c r="D48" i="3"/>
  <c r="D46" i="3"/>
  <c r="D16" i="3"/>
  <c r="D22" i="3"/>
  <c r="D8" i="3"/>
  <c r="D50" i="3"/>
  <c r="D24" i="3"/>
  <c r="E24" i="3"/>
  <c r="E30" i="3"/>
  <c r="D30" i="3"/>
  <c r="D4" i="3"/>
  <c r="E4" i="3"/>
  <c r="D44" i="3"/>
  <c r="D10" i="3"/>
  <c r="D34" i="3"/>
  <c r="D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  <author>Steve Blazek</author>
  </authors>
  <commentList>
    <comment ref="F4" authorId="0" shapeId="0" xr:uid="{00000000-0006-0000-0300-000001000000}">
      <text>
        <r>
          <rPr>
            <sz val="10"/>
            <color indexed="81"/>
            <rFont val="Tahoma"/>
            <family val="2"/>
          </rPr>
          <t>déchiffrer le mot échelle.</t>
        </r>
      </text>
    </comment>
    <comment ref="G4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Déchiffrer le mot l'étiquette
</t>
        </r>
      </text>
    </comment>
    <comment ref="H4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déchiffrer le mot l'escargot
</t>
        </r>
      </text>
    </comment>
    <comment ref="I4" authorId="0" shapeId="0" xr:uid="{00000000-0006-0000-0300-000004000000}">
      <text>
        <r>
          <rPr>
            <sz val="10"/>
            <color indexed="81"/>
            <rFont val="Tahoma"/>
            <family val="2"/>
          </rPr>
          <t>déchiffrer le mot visage</t>
        </r>
      </text>
    </comment>
    <comment ref="J4" authorId="0" shapeId="0" xr:uid="{00000000-0006-0000-0300-000005000000}">
      <text>
        <r>
          <rPr>
            <sz val="10"/>
            <color indexed="81"/>
            <rFont val="Tahoma"/>
            <family val="2"/>
          </rPr>
          <t>déchiffrage du mot chouette</t>
        </r>
      </text>
    </comment>
    <comment ref="K4" authorId="0" shapeId="0" xr:uid="{00000000-0006-0000-0300-000006000000}">
      <text>
        <r>
          <rPr>
            <sz val="10"/>
            <color indexed="81"/>
            <rFont val="Tahoma"/>
            <family val="2"/>
          </rPr>
          <t>déchiffrer le mot coquillage</t>
        </r>
      </text>
    </comment>
    <comment ref="L4" authorId="0" shapeId="0" xr:uid="{00000000-0006-0000-0300-000007000000}">
      <text>
        <r>
          <rPr>
            <sz val="10"/>
            <color indexed="81"/>
            <rFont val="Tahoma"/>
            <family val="2"/>
          </rPr>
          <t>déchiffrer le mot plantation</t>
        </r>
      </text>
    </comment>
    <comment ref="M4" authorId="0" shapeId="0" xr:uid="{00000000-0006-0000-0300-000008000000}">
      <text>
        <r>
          <rPr>
            <sz val="10"/>
            <color indexed="81"/>
            <rFont val="Tahoma"/>
            <family val="2"/>
          </rPr>
          <t>déchiffrer le mot balançoire</t>
        </r>
      </text>
    </comment>
    <comment ref="N4" authorId="0" shapeId="0" xr:uid="{00000000-0006-0000-0300-000009000000}">
      <text>
        <r>
          <rPr>
            <sz val="10"/>
            <color indexed="81"/>
            <rFont val="Tahoma"/>
            <family val="2"/>
          </rPr>
          <t>déchiffrer le mot villageois</t>
        </r>
      </text>
    </comment>
    <comment ref="O4" authorId="0" shapeId="0" xr:uid="{00000000-0006-0000-0300-00000A000000}">
      <text>
        <r>
          <rPr>
            <sz val="10"/>
            <color indexed="81"/>
            <rFont val="Tahoma"/>
            <family val="2"/>
          </rPr>
          <t xml:space="preserve">déchiffrer le mot bonjour </t>
        </r>
      </text>
    </comment>
    <comment ref="P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demain</t>
        </r>
      </text>
    </comment>
    <comment ref="Q4" authorId="0" shapeId="0" xr:uid="{00000000-0006-0000-0300-00000C000000}">
      <text>
        <r>
          <rPr>
            <sz val="10"/>
            <color indexed="81"/>
            <rFont val="Tahoma"/>
            <family val="2"/>
          </rPr>
          <t>déchiffrer le mot récompense</t>
        </r>
      </text>
    </comment>
    <comment ref="R4" authorId="0" shapeId="0" xr:uid="{00000000-0006-0000-0300-00000D000000}">
      <text>
        <r>
          <rPr>
            <sz val="10"/>
            <color indexed="81"/>
            <rFont val="Tahoma"/>
            <family val="2"/>
          </rPr>
          <t>mots identifiés et oralisés</t>
        </r>
      </text>
    </comment>
    <comment ref="S4" authorId="1" shapeId="0" xr:uid="{00000000-0006-0000-0300-00000E000000}">
      <text>
        <r>
          <rPr>
            <sz val="10"/>
            <color indexed="81"/>
            <rFont val="Tahoma"/>
            <family val="2"/>
          </rPr>
          <t>fluence</t>
        </r>
      </text>
    </comment>
    <comment ref="T4" authorId="1" shapeId="0" xr:uid="{00000000-0006-0000-0300-00000F000000}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U4" authorId="1" shapeId="0" xr:uid="{00000000-0006-0000-0300-000010000000}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 xml:space="preserve">Réponse indique "la tête"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Réponse indique "la nuit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Réponse indique "l'ours, la marmotte et la tortue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Réponse indique le museau "pointu"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réponse indique "insectes, oisillons, vers et serpents"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réponse indique "le renard, le chien et la chouette"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17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G8" authorId="0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H8" authorId="0" shapeId="0" xr:uid="{00000000-0006-0000-0300-000019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I8" authorId="0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F10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Mots soulignés : "bille", "bébé" et "barbe"
</t>
        </r>
      </text>
    </comment>
    <comment ref="G10" authorId="0" shapeId="0" xr:uid="{00000000-0006-0000-0300-00001C000000}">
      <text>
        <r>
          <rPr>
            <sz val="9"/>
            <color indexed="81"/>
            <rFont val="Tahoma"/>
            <family val="2"/>
          </rPr>
          <t xml:space="preserve">Consigne entourée : "barre l'intrus dans chaque colonne"
</t>
        </r>
      </text>
    </comment>
    <comment ref="H10" authorId="0" shapeId="0" xr:uid="{00000000-0006-0000-0300-00001D000000}">
      <text>
        <r>
          <rPr>
            <sz val="9"/>
            <color indexed="81"/>
            <rFont val="Tahoma"/>
            <family val="2"/>
          </rPr>
          <t xml:space="preserve">Mots soulignés : "bégonia", "baba" et "boa"
</t>
        </r>
      </text>
    </comment>
    <comment ref="F12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Image cochée correspond à la phrase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00000000-0006-0000-0300-00001F000000}">
      <text>
        <r>
          <rPr>
            <sz val="9"/>
            <color indexed="81"/>
            <rFont val="Tahoma"/>
            <family val="2"/>
          </rPr>
          <t xml:space="preserve">Réponse "Au Mexique" / "Mexique"
</t>
        </r>
      </text>
    </comment>
    <comment ref="G14" authorId="0" shapeId="0" xr:uid="{00000000-0006-0000-0300-000020000000}">
      <text>
        <r>
          <rPr>
            <sz val="9"/>
            <color indexed="81"/>
            <rFont val="Tahoma"/>
            <family val="2"/>
          </rPr>
          <t xml:space="preserve">Expression "Une case" cochée
</t>
        </r>
      </text>
    </comment>
    <comment ref="H14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Adjectif "chaud" coché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 xr:uid="{00000000-0006-0000-0300-000022000000}">
      <text>
        <r>
          <rPr>
            <sz val="9"/>
            <color indexed="81"/>
            <rFont val="Tahoma"/>
            <family val="2"/>
          </rPr>
          <t xml:space="preserve">Réponse "Daans un hamac" / "hamac"
</t>
        </r>
      </text>
    </comment>
    <comment ref="J14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Réponse évoquant que hamac suspendu, en hauteur, ne touche pas le sol, etc.</t>
        </r>
      </text>
    </comment>
    <comment ref="F16" authorId="0" shapeId="0" xr:uid="{00000000-0006-0000-0300-000024000000}">
      <text>
        <r>
          <rPr>
            <sz val="9"/>
            <color indexed="81"/>
            <rFont val="Tahoma"/>
            <family val="2"/>
          </rPr>
          <t xml:space="preserve">"Mais" entouré
</t>
        </r>
      </text>
    </comment>
    <comment ref="G16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Trois substituts trouvés :  "Celle-ci", "Madame Kazari" et "elle"</t>
        </r>
      </text>
    </comment>
    <comment ref="H16" authorId="1" shapeId="0" xr:uid="{00000000-0006-0000-0300-000026000000}">
      <text>
        <r>
          <rPr>
            <sz val="9"/>
            <color indexed="81"/>
            <rFont val="Tahoma"/>
            <family val="2"/>
          </rPr>
          <t xml:space="preserve">Case "pendant le temps scolaire" cochée
</t>
        </r>
      </text>
    </comment>
    <comment ref="I16" authorId="1" shapeId="0" xr:uid="{00000000-0006-0000-0300-000027000000}">
      <text>
        <r>
          <rPr>
            <sz val="9"/>
            <color indexed="81"/>
            <rFont val="Tahoma"/>
            <family val="2"/>
          </rPr>
          <t xml:space="preserve">Case "un garçon" cochée + au moins un des mots écrits : "attentif", "malin" et/ou "rêveur"
</t>
        </r>
      </text>
    </comment>
    <comment ref="J16" authorId="1" shapeId="0" xr:uid="{00000000-0006-0000-0300-000028000000}">
      <text>
        <r>
          <rPr>
            <sz val="9"/>
            <color indexed="81"/>
            <rFont val="Tahoma"/>
            <family val="2"/>
          </rPr>
          <t xml:space="preserve">L'image de la classe est cochée
</t>
        </r>
      </text>
    </comment>
    <comment ref="F18" authorId="0" shapeId="0" xr:uid="{00000000-0006-0000-0300-000029000000}">
      <text>
        <r>
          <rPr>
            <sz val="9"/>
            <color indexed="81"/>
            <rFont val="Tahoma"/>
            <family val="2"/>
          </rPr>
          <t xml:space="preserve">Tous le smots recopiés, même titre et auteur
</t>
        </r>
      </text>
    </comment>
    <comment ref="G18" authorId="0" shapeId="0" xr:uid="{00000000-0006-0000-0300-00002A000000}">
      <text>
        <r>
          <rPr>
            <sz val="9"/>
            <color indexed="81"/>
            <rFont val="Tahoma"/>
            <family val="2"/>
          </rPr>
          <t xml:space="preserve">Mise en forme respectée
</t>
        </r>
      </text>
    </comment>
    <comment ref="H18" authorId="0" shapeId="0" xr:uid="{00000000-0006-0000-0300-00002B000000}">
      <text>
        <r>
          <rPr>
            <sz val="9"/>
            <color indexed="81"/>
            <rFont val="Tahoma"/>
            <family val="2"/>
          </rPr>
          <t xml:space="preserve">Orthographe correcte
</t>
        </r>
      </text>
    </comment>
    <comment ref="I18" authorId="0" shapeId="0" xr:uid="{00000000-0006-0000-0300-00002C000000}">
      <text>
        <r>
          <rPr>
            <sz val="9"/>
            <color indexed="81"/>
            <rFont val="Tahoma"/>
            <family val="2"/>
          </rPr>
          <t xml:space="preserve">Ecriture normée
</t>
        </r>
      </text>
    </comment>
    <comment ref="J18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Majuscules et signes de ponctuation présentes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 xr:uid="{00000000-0006-0000-0300-00002E000000}">
      <text>
        <r>
          <rPr>
            <sz val="9"/>
            <color indexed="81"/>
            <rFont val="Tahoma"/>
            <family val="2"/>
          </rPr>
          <t xml:space="preserve">Animal décrit
</t>
        </r>
      </text>
    </comment>
    <comment ref="G20" authorId="0" shapeId="0" xr:uid="{00000000-0006-0000-0300-00002F000000}">
      <text>
        <r>
          <rPr>
            <sz val="9"/>
            <color indexed="81"/>
            <rFont val="Tahoma"/>
            <family val="2"/>
          </rPr>
          <t xml:space="preserve">Lieu de vie de l'animal est décrit
</t>
        </r>
      </text>
    </comment>
    <comment ref="H2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Alimentation de l'aniumal décrite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 shapeId="0" xr:uid="{00000000-0006-0000-0300-000031000000}">
      <text>
        <r>
          <rPr>
            <sz val="9"/>
            <color indexed="81"/>
            <rFont val="Tahoma"/>
            <family val="2"/>
          </rPr>
          <t xml:space="preserve">Phrases syntaxiquement correctes
</t>
        </r>
      </text>
    </comment>
    <comment ref="J20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Au moins deux phrases délimitées avec majuscule et point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00000000-0006-0000-0300-000033000000}">
      <text>
        <r>
          <rPr>
            <sz val="9"/>
            <color indexed="81"/>
            <rFont val="Tahoma"/>
            <family val="2"/>
          </rPr>
          <t xml:space="preserve">Au moins 5 lignes écrites
</t>
        </r>
      </text>
    </comment>
    <comment ref="G22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Phrases enchaînées avec cohérence</t>
        </r>
      </text>
    </comment>
    <comment ref="H22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Fin proposée compatible avec histoire représentée</t>
        </r>
      </text>
    </comment>
    <comment ref="I22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Au moins deux phrases délimitées avec majuscule et point.</t>
        </r>
      </text>
    </comment>
    <comment ref="J22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Texte lisible, phonétiquement correct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00000000-0006-0000-0300-000038000000}">
      <text>
        <r>
          <rPr>
            <sz val="9"/>
            <color indexed="81"/>
            <rFont val="Tahoma"/>
            <family val="2"/>
          </rPr>
          <t xml:space="preserve">Texte segmenté en mots
</t>
        </r>
      </text>
    </comment>
    <comment ref="L22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Au moins trois phrases syntaxiquement correctes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"Vite" est coché</t>
        </r>
      </text>
    </comment>
    <comment ref="G24" authorId="0" shapeId="0" xr:uid="{00000000-0006-0000-0300-00003B000000}">
      <text>
        <r>
          <rPr>
            <sz val="9"/>
            <color indexed="81"/>
            <rFont val="Tahoma"/>
            <family val="2"/>
          </rPr>
          <t xml:space="preserve">"Navire" est coché
</t>
        </r>
      </text>
    </comment>
    <comment ref="F26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Elève a écrit "panda-serpent-tortue-zèbre"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"Méchanceté"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"Plein"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 xr:uid="{00000000-0006-0000-0300-00003F000000}">
      <text>
        <r>
          <rPr>
            <sz val="9"/>
            <color indexed="81"/>
            <rFont val="Tahoma"/>
            <family val="2"/>
          </rPr>
          <t>"Découpe" est souligné</t>
        </r>
      </text>
    </comment>
    <comment ref="G30" authorId="1" shapeId="0" xr:uid="{00000000-0006-0000-0300-000040000000}">
      <text>
        <r>
          <rPr>
            <sz val="9"/>
            <color indexed="81"/>
            <rFont val="Tahoma"/>
            <family val="2"/>
          </rPr>
          <t xml:space="preserve">"Julien" est entouré
</t>
        </r>
      </text>
    </comment>
    <comment ref="F32" authorId="0" shapeId="0" xr:uid="{00000000-0006-0000-0300-000041000000}">
      <text>
        <r>
          <rPr>
            <sz val="9"/>
            <color indexed="81"/>
            <rFont val="Tahoma"/>
            <family val="2"/>
          </rPr>
          <t xml:space="preserve">Elève a écrit "a"
</t>
        </r>
      </text>
    </comment>
    <comment ref="G32" authorId="0" shapeId="0" xr:uid="{00000000-0006-0000-0300-000042000000}">
      <text>
        <r>
          <rPr>
            <sz val="9"/>
            <color indexed="81"/>
            <rFont val="Tahoma"/>
            <family val="2"/>
          </rPr>
          <t xml:space="preserve">Elève a écrit "suis"
</t>
        </r>
      </text>
    </comment>
    <comment ref="F34" authorId="0" shapeId="0" xr:uid="{00000000-0006-0000-0300-000043000000}">
      <text>
        <r>
          <rPr>
            <sz val="9"/>
            <color indexed="81"/>
            <rFont val="Tahoma"/>
            <family val="2"/>
          </rPr>
          <t xml:space="preserve">Lélève a écrit "Tu".
</t>
        </r>
      </text>
    </comment>
    <comment ref="G34" authorId="0" shapeId="0" xr:uid="{00000000-0006-0000-0300-000044000000}">
      <text>
        <r>
          <rPr>
            <sz val="9"/>
            <color indexed="81"/>
            <rFont val="Tahoma"/>
            <family val="2"/>
          </rPr>
          <t>Lélève a écrit "ils, elles, ou un groupe nominal au pluriel.</t>
        </r>
      </text>
    </comment>
    <comment ref="H34" authorId="0" shapeId="0" xr:uid="{00000000-0006-0000-0300-000045000000}">
      <text>
        <r>
          <rPr>
            <sz val="9"/>
            <color indexed="81"/>
            <rFont val="Tahoma"/>
            <family val="2"/>
          </rPr>
          <t>L'élève a écrit "je, il, elle, on ou un groupe nominal au singulier.</t>
        </r>
      </text>
    </comment>
    <comment ref="F36" authorId="0" shapeId="0" xr:uid="{00000000-0006-0000-0300-000046000000}">
      <text>
        <r>
          <rPr>
            <sz val="9"/>
            <color indexed="81"/>
            <rFont val="Tahoma"/>
            <family val="2"/>
          </rPr>
          <t xml:space="preserve">Quatre ou cinq réponses attendues.
</t>
        </r>
      </text>
    </comment>
    <comment ref="F38" authorId="0" shapeId="0" xr:uid="{00000000-0006-0000-0300-000047000000}">
      <text>
        <r>
          <rPr>
            <sz val="9"/>
            <color indexed="81"/>
            <rFont val="Tahoma"/>
            <family val="2"/>
          </rPr>
          <t>Mots ou expressions évoquant le futur entourés.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0" shapeId="0" xr:uid="{00000000-0006-0000-0300-000048000000}">
      <text>
        <r>
          <rPr>
            <sz val="9"/>
            <color indexed="81"/>
            <rFont val="Tahoma"/>
            <family val="2"/>
          </rPr>
          <t xml:space="preserve">Mots ou expressions évoquant le passé entourés.
</t>
        </r>
      </text>
    </comment>
    <comment ref="F40" authorId="0" shapeId="0" xr:uid="{00000000-0006-0000-0300-000049000000}">
      <text>
        <r>
          <rPr>
            <sz val="9"/>
            <color indexed="81"/>
            <rFont val="Tahoma"/>
            <family val="2"/>
          </rPr>
          <t xml:space="preserve">Elève a écrit "une".
</t>
        </r>
      </text>
    </comment>
    <comment ref="G40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Elève a écrit "grande".</t>
        </r>
      </text>
    </comment>
    <comment ref="H40" authorId="0" shapeId="0" xr:uid="{00000000-0006-0000-0300-00004B000000}">
      <text>
        <r>
          <rPr>
            <sz val="9"/>
            <color indexed="81"/>
            <rFont val="Tahoma"/>
            <family val="2"/>
          </rPr>
          <t xml:space="preserve">Elève a écrit "chanteuse".
</t>
        </r>
      </text>
    </comment>
    <comment ref="I40" authorId="0" shapeId="0" xr:uid="{00000000-0006-0000-0300-00004C000000}">
      <text>
        <r>
          <rPr>
            <sz val="9"/>
            <color indexed="81"/>
            <rFont val="Tahoma"/>
            <family val="2"/>
          </rPr>
          <t xml:space="preserve">Elève a écrit "elle".
</t>
        </r>
      </text>
    </comment>
    <comment ref="J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Elève a écrit "contente".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0" shapeId="0" xr:uid="{00000000-0006-0000-0300-00004E000000}">
      <text>
        <r>
          <rPr>
            <sz val="9"/>
            <color indexed="81"/>
            <rFont val="Tahoma"/>
            <family val="2"/>
          </rPr>
          <t xml:space="preserve">Présence du "s" à enfant
</t>
        </r>
      </text>
    </comment>
    <comment ref="G42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Présence du "nt" à marche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00000000-0006-0000-0300-000050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G44" authorId="0" shapeId="0" xr:uid="{00000000-0006-0000-0300-000051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H44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I44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J44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K44" authorId="0" shapeId="0" xr:uid="{00000000-0006-0000-0300-000055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L44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M44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F46" authorId="0" shapeId="0" xr:uid="{00000000-0006-0000-0300-000058000000}">
      <text>
        <r>
          <rPr>
            <sz val="9"/>
            <color indexed="81"/>
            <rFont val="Tahoma"/>
            <family val="2"/>
          </rPr>
          <t xml:space="preserve">"Chez" correctement orthographié
</t>
        </r>
      </text>
    </comment>
    <comment ref="G46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"Toujours" correctement orthographié</t>
        </r>
      </text>
    </comment>
    <comment ref="H46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"Comme"  correctement orthographié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 shapeId="0" xr:uid="{00000000-0006-0000-0300-00005B000000}">
      <text>
        <r>
          <rPr>
            <sz val="9"/>
            <color indexed="81"/>
            <rFont val="Tahoma"/>
            <family val="2"/>
          </rPr>
          <t xml:space="preserve">"Très"  correctement orthographié
</t>
        </r>
      </text>
    </comment>
    <comment ref="J46" authorId="0" shapeId="0" xr:uid="{00000000-0006-0000-0300-00005C000000}">
      <text>
        <r>
          <rPr>
            <sz val="9"/>
            <color indexed="81"/>
            <rFont val="Tahoma"/>
            <family val="2"/>
          </rPr>
          <t xml:space="preserve">"Alors"  correctement orthographié
</t>
        </r>
      </text>
    </comment>
    <comment ref="F48" authorId="0" shapeId="0" xr:uid="{00000000-0006-0000-0300-00005D000000}">
      <text>
        <r>
          <rPr>
            <sz val="9"/>
            <color indexed="81"/>
            <rFont val="Tahoma"/>
            <family val="2"/>
          </rPr>
          <t xml:space="preserve">Construction de phrases correctes.
</t>
        </r>
      </text>
    </comment>
    <comment ref="G48" authorId="0" shapeId="0" xr:uid="{00000000-0006-0000-0300-00005E000000}">
      <text>
        <r>
          <rPr>
            <sz val="9"/>
            <color indexed="81"/>
            <rFont val="Tahoma"/>
            <family val="2"/>
          </rPr>
          <t xml:space="preserve">Vocabulaire employé par l'élève adapté.
</t>
        </r>
      </text>
    </comment>
    <comment ref="H48" authorId="0" shapeId="0" xr:uid="{00000000-0006-0000-0300-00005F000000}">
      <text>
        <r>
          <rPr>
            <sz val="9"/>
            <color indexed="81"/>
            <rFont val="Tahoma"/>
            <family val="2"/>
          </rPr>
          <t xml:space="preserve">Substituts anaphoriques et synonymes pour éviter les répétitions employés.
</t>
        </r>
      </text>
    </comment>
    <comment ref="I48" authorId="0" shapeId="0" xr:uid="{00000000-0006-0000-0300-000060000000}">
      <text>
        <r>
          <rPr>
            <sz val="9"/>
            <color indexed="81"/>
            <rFont val="Tahoma"/>
            <family val="2"/>
          </rPr>
          <t xml:space="preserve">Emploi de connecteurs.
</t>
        </r>
      </text>
    </comment>
    <comment ref="J48" authorId="0" shapeId="0" xr:uid="{00000000-0006-0000-0300-000061000000}">
      <text>
        <r>
          <rPr>
            <sz val="9"/>
            <color indexed="81"/>
            <rFont val="Tahoma"/>
            <family val="2"/>
          </rPr>
          <t xml:space="preserve">Trame narrative respectée.
</t>
        </r>
      </text>
    </comment>
    <comment ref="K48" authorId="0" shapeId="0" xr:uid="{00000000-0006-0000-0300-000062000000}">
      <text>
        <r>
          <rPr>
            <sz val="9"/>
            <color indexed="81"/>
            <rFont val="Tahoma"/>
            <family val="2"/>
          </rPr>
          <t xml:space="preserve">Elève tient compte du propos sans digresser.
</t>
        </r>
      </text>
    </comment>
    <comment ref="F50" authorId="0" shapeId="0" xr:uid="{00000000-0006-0000-0300-000063000000}">
      <text>
        <r>
          <rPr>
            <sz val="9"/>
            <color indexed="81"/>
            <rFont val="Tahoma"/>
            <family val="2"/>
          </rPr>
          <t xml:space="preserve">El7ve articule correctement.
</t>
        </r>
      </text>
    </comment>
    <comment ref="G50" authorId="0" shapeId="0" xr:uid="{00000000-0006-0000-0300-000064000000}">
      <text>
        <r>
          <rPr>
            <sz val="9"/>
            <color indexed="81"/>
            <rFont val="Tahoma"/>
            <family val="2"/>
          </rPr>
          <t xml:space="preserve">Hauteur de voix suffisante.
</t>
        </r>
      </text>
    </comment>
    <comment ref="H50" authorId="0" shapeId="0" xr:uid="{00000000-0006-0000-0300-000065000000}">
      <text>
        <r>
          <rPr>
            <sz val="9"/>
            <color indexed="81"/>
            <rFont val="Tahoma"/>
            <family val="2"/>
          </rPr>
          <t xml:space="preserve">Posture communicante vis-à-vis de l'interlocuteur (regard, posture).
</t>
        </r>
      </text>
    </comment>
    <comment ref="F56" authorId="0" shapeId="0" xr:uid="{00000000-0006-0000-0300-000066000000}">
      <text>
        <r>
          <rPr>
            <b/>
            <sz val="10"/>
            <color indexed="81"/>
            <rFont val="Tahoma"/>
            <family val="2"/>
          </rPr>
          <t xml:space="preserve">Dénombrer une collection.
</t>
        </r>
      </text>
    </comment>
    <comment ref="G56" authorId="0" shapeId="0" xr:uid="{00000000-0006-0000-0300-000067000000}">
      <text>
        <r>
          <rPr>
            <b/>
            <sz val="10"/>
            <color indexed="81"/>
            <rFont val="Tahoma"/>
            <family val="2"/>
          </rPr>
          <t>Dénombrer une collection en euro &lt;100.</t>
        </r>
      </text>
    </comment>
    <comment ref="H56" authorId="0" shapeId="0" xr:uid="{00000000-0006-0000-0300-000068000000}">
      <text>
        <r>
          <rPr>
            <b/>
            <sz val="10"/>
            <color indexed="81"/>
            <rFont val="Tahoma"/>
            <family val="2"/>
          </rPr>
          <t>Dénombrr une collection en euro &gt;100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58" authorId="0" shapeId="0" xr:uid="{00000000-0006-0000-0300-000069000000}">
      <text>
        <r>
          <rPr>
            <b/>
            <sz val="10"/>
            <color indexed="81"/>
            <rFont val="Tahoma"/>
            <family val="2"/>
          </rPr>
          <t>Retrouver la 1ère et la dernière personne dans une file.</t>
        </r>
      </text>
    </comment>
    <comment ref="G58" authorId="0" shapeId="0" xr:uid="{00000000-0006-0000-0300-00006A000000}">
      <text>
        <r>
          <rPr>
            <b/>
            <sz val="10"/>
            <color indexed="81"/>
            <rFont val="Tahoma"/>
            <family val="2"/>
          </rPr>
          <t>Donner la position d'une personne dans une file.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0" shapeId="0" xr:uid="{00000000-0006-0000-0300-00006B000000}">
      <text>
        <r>
          <rPr>
            <b/>
            <sz val="10"/>
            <color indexed="81"/>
            <rFont val="Tahoma"/>
            <family val="2"/>
          </rPr>
          <t>Entourer le nombre le plus grand &lt;100.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60" authorId="0" shapeId="0" xr:uid="{00000000-0006-0000-0300-00006C000000}">
      <text>
        <r>
          <rPr>
            <b/>
            <sz val="10"/>
            <color indexed="81"/>
            <rFont val="Tahoma"/>
            <family val="2"/>
          </rPr>
          <t>Entourer le nombre le plus grand &gt;100.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60" authorId="0" shapeId="0" xr:uid="{00000000-0006-0000-0300-00006D000000}">
      <text>
        <r>
          <rPr>
            <b/>
            <sz val="10"/>
            <color indexed="81"/>
            <rFont val="Tahoma"/>
            <family val="2"/>
          </rPr>
          <t>Ranger des entiers dans l'ordre croissant.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0" shapeId="0" xr:uid="{00000000-0006-0000-0300-00006E000000}">
      <text>
        <r>
          <rPr>
            <b/>
            <sz val="10"/>
            <color indexed="81"/>
            <rFont val="Tahoma"/>
            <family val="2"/>
          </rPr>
          <t>Encadrer des nombres à l'unité.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" authorId="0" shapeId="0" xr:uid="{00000000-0006-0000-0300-00006F000000}">
      <text>
        <r>
          <rPr>
            <b/>
            <sz val="10"/>
            <color indexed="81"/>
            <rFont val="Tahoma"/>
            <family val="2"/>
          </rPr>
          <t>Encadrer des nbs à l'unité avec changt de dizaine.</t>
        </r>
      </text>
    </comment>
    <comment ref="K60" authorId="0" shapeId="0" xr:uid="{00000000-0006-0000-0300-000070000000}">
      <text>
        <r>
          <rPr>
            <b/>
            <sz val="10"/>
            <color indexed="81"/>
            <rFont val="Tahoma"/>
            <family val="2"/>
          </rPr>
          <t>Compléter des suites de nombres (3).</t>
        </r>
      </text>
    </comment>
    <comment ref="L60" authorId="0" shapeId="0" xr:uid="{00000000-0006-0000-0300-000071000000}">
      <text>
        <r>
          <rPr>
            <b/>
            <sz val="10"/>
            <color indexed="81"/>
            <rFont val="Tahoma"/>
            <family val="2"/>
          </rPr>
          <t>Compléter des suites de nombres (10).</t>
        </r>
      </text>
    </comment>
    <comment ref="M60" authorId="0" shapeId="0" xr:uid="{00000000-0006-0000-0300-000072000000}">
      <text>
        <r>
          <rPr>
            <b/>
            <sz val="10"/>
            <color indexed="81"/>
            <rFont val="Tahoma"/>
            <family val="2"/>
          </rPr>
          <t>Compléter des suites de nombres (5).</t>
        </r>
      </text>
    </comment>
    <comment ref="N60" authorId="0" shapeId="0" xr:uid="{00000000-0006-0000-0300-000073000000}">
      <text>
        <r>
          <rPr>
            <b/>
            <sz val="10"/>
            <color indexed="81"/>
            <rFont val="Tahoma"/>
            <family val="2"/>
          </rPr>
          <t>Compléter des suites de nombres (100),</t>
        </r>
      </text>
    </comment>
    <comment ref="O60" authorId="0" shapeId="0" xr:uid="{00000000-0006-0000-0300-000074000000}">
      <text>
        <r>
          <rPr>
            <b/>
            <sz val="10"/>
            <color indexed="81"/>
            <rFont val="Tahoma"/>
            <family val="2"/>
          </rPr>
          <t>Utiliser le signe &lt; et &gt;.</t>
        </r>
      </text>
    </comment>
    <comment ref="P60" authorId="0" shapeId="0" xr:uid="{00000000-0006-0000-0300-000075000000}">
      <text>
        <r>
          <rPr>
            <b/>
            <sz val="10"/>
            <color indexed="81"/>
            <rFont val="Tahoma"/>
            <family val="2"/>
          </rPr>
          <t>Utiliser le signe =.</t>
        </r>
      </text>
    </comment>
    <comment ref="F62" authorId="0" shapeId="0" xr:uid="{00000000-0006-0000-0300-000076000000}">
      <text>
        <r>
          <rPr>
            <b/>
            <sz val="10"/>
            <color indexed="81"/>
            <rFont val="Tahoma"/>
            <family val="2"/>
          </rPr>
          <t>Entourer un nombre parmi d'autres (16).</t>
        </r>
      </text>
    </comment>
    <comment ref="G62" authorId="0" shapeId="0" xr:uid="{00000000-0006-0000-0300-000077000000}">
      <text>
        <r>
          <rPr>
            <b/>
            <sz val="10"/>
            <color indexed="81"/>
            <rFont val="Tahoma"/>
            <family val="2"/>
          </rPr>
          <t>Entourer un nombre parmi d'autres (92 et 78),</t>
        </r>
      </text>
    </comment>
    <comment ref="H62" authorId="0" shapeId="0" xr:uid="{00000000-0006-0000-0300-000078000000}">
      <text>
        <r>
          <rPr>
            <b/>
            <sz val="10"/>
            <color indexed="81"/>
            <rFont val="Tahoma"/>
            <family val="2"/>
          </rPr>
          <t>Entourer un nombre parmi d'autres (324 et 250),</t>
        </r>
      </text>
    </comment>
    <comment ref="I62" authorId="0" shapeId="0" xr:uid="{00000000-0006-0000-0300-000079000000}">
      <text>
        <r>
          <rPr>
            <b/>
            <sz val="10"/>
            <color indexed="81"/>
            <rFont val="Tahoma"/>
            <family val="2"/>
          </rPr>
          <t>Relier un nombre écrit en chiffres et en lettres.</t>
        </r>
      </text>
    </comment>
    <comment ref="J62" authorId="0" shapeId="0" xr:uid="{00000000-0006-0000-0300-00007A000000}">
      <text>
        <r>
          <rPr>
            <b/>
            <sz val="10"/>
            <color indexed="81"/>
            <rFont val="Tahoma"/>
            <family val="2"/>
          </rPr>
          <t>Ecrire un nombre en chiffres &gt;100,</t>
        </r>
      </text>
    </comment>
    <comment ref="K62" authorId="0" shapeId="0" xr:uid="{00000000-0006-0000-0300-00007B000000}">
      <text>
        <r>
          <rPr>
            <b/>
            <sz val="10"/>
            <color indexed="81"/>
            <rFont val="Tahoma"/>
            <family val="2"/>
          </rPr>
          <t>Ecrire un nombre en chiffres &lt;100,</t>
        </r>
      </text>
    </comment>
    <comment ref="L62" authorId="0" shapeId="0" xr:uid="{00000000-0006-0000-0300-00007C000000}">
      <text>
        <r>
          <rPr>
            <b/>
            <sz val="10"/>
            <color indexed="81"/>
            <rFont val="Tahoma"/>
            <family val="2"/>
          </rPr>
          <t>Repérer le chiffre des dizaines dans un nombre.</t>
        </r>
      </text>
    </comment>
    <comment ref="M62" authorId="0" shapeId="0" xr:uid="{00000000-0006-0000-0300-00007D000000}">
      <text>
        <r>
          <rPr>
            <b/>
            <sz val="10"/>
            <color indexed="81"/>
            <rFont val="Tahoma"/>
            <family val="2"/>
          </rPr>
          <t>Repérer le chiffre des centaines dans un nombre.</t>
        </r>
      </text>
    </comment>
    <comment ref="N62" authorId="0" shapeId="0" xr:uid="{00000000-0006-0000-0300-00007E000000}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O62" authorId="0" shapeId="0" xr:uid="{00000000-0006-0000-0300-00007F000000}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P62" authorId="0" shapeId="0" xr:uid="{00000000-0006-0000-0300-000080000000}">
      <text>
        <r>
          <rPr>
            <b/>
            <sz val="10"/>
            <color indexed="81"/>
            <rFont val="Tahoma"/>
            <family val="2"/>
          </rPr>
          <t>Situer des nb sur une droite garduée (20 et 80),</t>
        </r>
      </text>
    </comment>
    <comment ref="Q62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Situer des nb sur une droites graduée (37 et 115),</t>
        </r>
      </text>
    </comment>
    <comment ref="F64" authorId="0" shapeId="0" xr:uid="{00000000-0006-0000-0300-000082000000}">
      <text>
        <r>
          <rPr>
            <b/>
            <sz val="10"/>
            <color indexed="81"/>
            <rFont val="Tahoma"/>
            <family val="2"/>
          </rPr>
          <t>Ecrire le complément à 10 (1 et 5),</t>
        </r>
      </text>
    </comment>
    <comment ref="G64" authorId="0" shapeId="0" xr:uid="{00000000-0006-0000-0300-000083000000}">
      <text>
        <r>
          <rPr>
            <b/>
            <sz val="10"/>
            <color indexed="81"/>
            <rFont val="Tahoma"/>
            <family val="2"/>
          </rPr>
          <t>Ecrire le complément à 10 (2 et 8).</t>
        </r>
      </text>
    </comment>
    <comment ref="H64" authorId="0" shapeId="0" xr:uid="{00000000-0006-0000-0300-000084000000}">
      <text>
        <r>
          <rPr>
            <b/>
            <sz val="10"/>
            <color indexed="81"/>
            <rFont val="Tahoma"/>
            <family val="2"/>
          </rPr>
          <t>Additions simples.</t>
        </r>
      </text>
    </comment>
    <comment ref="I64" authorId="0" shapeId="0" xr:uid="{00000000-0006-0000-0300-000085000000}">
      <text>
        <r>
          <rPr>
            <b/>
            <sz val="10"/>
            <color indexed="81"/>
            <rFont val="Tahoma"/>
            <family val="2"/>
          </rPr>
          <t>Soustractions simples.</t>
        </r>
      </text>
    </comment>
    <comment ref="J64" authorId="0" shapeId="0" xr:uid="{00000000-0006-0000-0300-000086000000}">
      <text>
        <r>
          <rPr>
            <b/>
            <sz val="10"/>
            <color indexed="81"/>
            <rFont val="Tahoma"/>
            <family val="2"/>
          </rPr>
          <t>3x5</t>
        </r>
      </text>
    </comment>
    <comment ref="K64" authorId="0" shapeId="0" xr:uid="{00000000-0006-0000-0300-000087000000}">
      <text>
        <r>
          <rPr>
            <b/>
            <sz val="10"/>
            <color indexed="81"/>
            <rFont val="Tahoma"/>
            <family val="2"/>
          </rPr>
          <t>4x7</t>
        </r>
      </text>
    </comment>
    <comment ref="L64" authorId="0" shapeId="0" xr:uid="{00000000-0006-0000-0300-000088000000}">
      <text>
        <r>
          <rPr>
            <b/>
            <sz val="10"/>
            <color indexed="81"/>
            <rFont val="Tahoma"/>
            <family val="2"/>
          </rPr>
          <t xml:space="preserve">6x10 et 2x100
</t>
        </r>
      </text>
    </comment>
    <comment ref="F66" authorId="0" shapeId="0" xr:uid="{00000000-0006-0000-0300-000089000000}">
      <text>
        <r>
          <rPr>
            <b/>
            <sz val="10"/>
            <color indexed="81"/>
            <rFont val="Tahoma"/>
            <family val="2"/>
          </rPr>
          <t>Connaître le double de 5, 7 et 10.</t>
        </r>
      </text>
    </comment>
    <comment ref="G66" authorId="0" shapeId="0" xr:uid="{00000000-0006-0000-0300-00008A000000}">
      <text>
        <r>
          <rPr>
            <b/>
            <sz val="10"/>
            <color indexed="81"/>
            <rFont val="Tahoma"/>
            <family val="2"/>
          </rPr>
          <t>Connaïtre le double de 25,</t>
        </r>
      </text>
    </comment>
    <comment ref="H66" authorId="0" shapeId="0" xr:uid="{00000000-0006-0000-0300-00008B000000}">
      <text>
        <r>
          <rPr>
            <b/>
            <sz val="10"/>
            <color indexed="81"/>
            <rFont val="Tahoma"/>
            <family val="2"/>
          </rPr>
          <t>Connaître le double de 300 et 50.</t>
        </r>
      </text>
    </comment>
    <comment ref="I66" authorId="0" shapeId="0" xr:uid="{00000000-0006-0000-0300-00008C000000}">
      <text>
        <r>
          <rPr>
            <b/>
            <sz val="10"/>
            <color indexed="81"/>
            <rFont val="Tahoma"/>
            <family val="2"/>
          </rPr>
          <t>Connaître la moitié de 10 et 16.</t>
        </r>
      </text>
    </comment>
    <comment ref="J66" authorId="0" shapeId="0" xr:uid="{00000000-0006-0000-0300-00008D000000}">
      <text>
        <r>
          <rPr>
            <b/>
            <sz val="10"/>
            <color indexed="81"/>
            <rFont val="Tahoma"/>
            <family val="2"/>
          </rPr>
          <t>Connaître la moitié de 48.</t>
        </r>
      </text>
    </comment>
    <comment ref="K66" authorId="0" shapeId="0" xr:uid="{00000000-0006-0000-0300-00008E000000}">
      <text>
        <r>
          <rPr>
            <b/>
            <sz val="10"/>
            <color indexed="81"/>
            <rFont val="Tahoma"/>
            <family val="2"/>
          </rPr>
          <t>Connaître la moitié de 50 et 34.</t>
        </r>
      </text>
    </comment>
    <comment ref="F68" authorId="0" shapeId="0" xr:uid="{00000000-0006-0000-0300-00008F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G68" authorId="0" shapeId="0" xr:uid="{00000000-0006-0000-0300-000090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H68" authorId="0" shapeId="0" xr:uid="{00000000-0006-0000-0300-000091000000}">
      <text>
        <r>
          <rPr>
            <b/>
            <sz val="10"/>
            <color indexed="81"/>
            <rFont val="Tahoma"/>
            <family val="2"/>
          </rPr>
          <t xml:space="preserve">Calculer en ligne des sommes. </t>
        </r>
      </text>
    </comment>
    <comment ref="I68" authorId="0" shapeId="0" xr:uid="{00000000-0006-0000-0300-000092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J68" authorId="0" shapeId="0" xr:uid="{00000000-0006-0000-0300-000093000000}">
      <text>
        <r>
          <rPr>
            <b/>
            <sz val="10"/>
            <color indexed="81"/>
            <rFont val="Tahoma"/>
            <family val="2"/>
          </rPr>
          <t>Calculer en ligne des différences.</t>
        </r>
      </text>
    </comment>
    <comment ref="F70" authorId="0" shapeId="0" xr:uid="{00000000-0006-0000-0300-000094000000}">
      <text>
        <r>
          <rPr>
            <b/>
            <sz val="10"/>
            <color indexed="81"/>
            <rFont val="Tahoma"/>
            <family val="2"/>
          </rPr>
          <t>Addition sans retenue.</t>
        </r>
      </text>
    </comment>
    <comment ref="G70" authorId="0" shapeId="0" xr:uid="{00000000-0006-0000-0300-000095000000}">
      <text>
        <r>
          <rPr>
            <b/>
            <sz val="10"/>
            <color indexed="81"/>
            <rFont val="Tahoma"/>
            <family val="2"/>
          </rPr>
          <t>Soustraction sans retenue.</t>
        </r>
      </text>
    </comment>
    <comment ref="H70" authorId="0" shapeId="0" xr:uid="{00000000-0006-0000-0300-000096000000}">
      <text>
        <r>
          <rPr>
            <b/>
            <sz val="10"/>
            <color indexed="81"/>
            <rFont val="Tahoma"/>
            <family val="2"/>
          </rPr>
          <t>Multiplication sans retenue.</t>
        </r>
      </text>
    </comment>
    <comment ref="I70" authorId="0" shapeId="0" xr:uid="{00000000-0006-0000-0300-000097000000}">
      <text>
        <r>
          <rPr>
            <b/>
            <sz val="10"/>
            <color indexed="81"/>
            <rFont val="Tahoma"/>
            <family val="2"/>
          </rPr>
          <t>Addition avec retenue.</t>
        </r>
      </text>
    </comment>
    <comment ref="J70" authorId="0" shapeId="0" xr:uid="{00000000-0006-0000-0300-000098000000}">
      <text>
        <r>
          <rPr>
            <b/>
            <sz val="10"/>
            <color indexed="81"/>
            <rFont val="Tahoma"/>
            <family val="2"/>
          </rPr>
          <t>Soustraction avec retenue.</t>
        </r>
      </text>
    </comment>
    <comment ref="K70" authorId="0" shapeId="0" xr:uid="{00000000-0006-0000-0300-000099000000}">
      <text>
        <r>
          <rPr>
            <b/>
            <sz val="10"/>
            <color indexed="81"/>
            <rFont val="Tahoma"/>
            <family val="2"/>
          </rPr>
          <t>Multiplication avec retenue.</t>
        </r>
      </text>
    </comment>
    <comment ref="L70" authorId="0" shapeId="0" xr:uid="{00000000-0006-0000-0300-00009A000000}">
      <text>
        <r>
          <rPr>
            <b/>
            <sz val="10"/>
            <color indexed="81"/>
            <rFont val="Tahoma"/>
            <family val="2"/>
          </rPr>
          <t>Les opérations sont correctement posées.</t>
        </r>
      </text>
    </comment>
    <comment ref="F72" authorId="0" shapeId="0" xr:uid="{00000000-0006-0000-0300-00009B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G72" authorId="0" shapeId="0" xr:uid="{00000000-0006-0000-0300-00009C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H72" authorId="0" shapeId="0" xr:uid="{00000000-0006-0000-0300-00009D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I72" authorId="0" shapeId="0" xr:uid="{00000000-0006-0000-0300-00009E000000}">
      <text>
        <r>
          <rPr>
            <b/>
            <sz val="10"/>
            <color indexed="81"/>
            <rFont val="Tahoma"/>
            <family val="2"/>
          </rPr>
          <t xml:space="preserve">Pb relevant de structures multiplicatives ou de partage. </t>
        </r>
      </text>
    </comment>
    <comment ref="J72" authorId="0" shapeId="0" xr:uid="{00000000-0006-0000-0300-00009F000000}">
      <text>
        <r>
          <rPr>
            <b/>
            <sz val="10"/>
            <color indexed="81"/>
            <rFont val="Tahoma"/>
            <family val="2"/>
          </rPr>
          <t>Démarche du pb item NC33.</t>
        </r>
      </text>
    </comment>
    <comment ref="K72" authorId="0" shapeId="0" xr:uid="{00000000-0006-0000-0300-0000A0000000}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L72" authorId="0" shapeId="0" xr:uid="{00000000-0006-0000-0300-0000A1000000}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M72" authorId="0" shapeId="0" xr:uid="{00000000-0006-0000-0300-0000A2000000}">
      <text>
        <r>
          <rPr>
            <b/>
            <sz val="10"/>
            <color indexed="81"/>
            <rFont val="Tahoma"/>
            <family val="2"/>
          </rPr>
          <t>Démarche du pb des items NC35 et NC36.</t>
        </r>
      </text>
    </comment>
    <comment ref="N72" authorId="0" shapeId="0" xr:uid="{00000000-0006-0000-0300-0000A3000000}">
      <text>
        <r>
          <rPr>
            <b/>
            <sz val="10"/>
            <color indexed="81"/>
            <rFont val="Tahoma"/>
            <family val="2"/>
          </rPr>
          <t>Trouver l'opération qui permet de résoudre le pb (sens).</t>
        </r>
      </text>
    </comment>
    <comment ref="F74" authorId="0" shapeId="0" xr:uid="{00000000-0006-0000-0300-0000A4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G74" authorId="0" shapeId="0" xr:uid="{00000000-0006-0000-0300-0000A5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H74" authorId="0" shapeId="0" xr:uid="{00000000-0006-0000-0300-0000A6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F76" authorId="0" shapeId="0" xr:uid="{00000000-0006-0000-0300-0000A7000000}">
      <text>
        <r>
          <rPr>
            <b/>
            <sz val="10"/>
            <color indexed="81"/>
            <rFont val="Tahoma"/>
            <family val="2"/>
          </rPr>
          <t>Mesurer pour comparer des longueurs.</t>
        </r>
      </text>
    </comment>
    <comment ref="G76" authorId="0" shapeId="0" xr:uid="{00000000-0006-0000-0300-0000A8000000}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H76" authorId="0" shapeId="0" xr:uid="{00000000-0006-0000-0300-0000A9000000}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F78" authorId="0" shapeId="0" xr:uid="{00000000-0006-0000-0300-0000AA000000}">
      <text>
        <r>
          <rPr>
            <b/>
            <sz val="10"/>
            <color indexed="81"/>
            <rFont val="Tahoma"/>
            <family val="2"/>
          </rPr>
          <t>Connaître l'unité de mesure euro.</t>
        </r>
      </text>
    </comment>
    <comment ref="G78" authorId="0" shapeId="0" xr:uid="{00000000-0006-0000-0300-0000AB000000}">
      <text>
        <r>
          <rPr>
            <b/>
            <sz val="10"/>
            <color indexed="81"/>
            <rFont val="Tahoma"/>
            <family val="2"/>
          </rPr>
          <t>Connaître les unités de mesure h et cm.</t>
        </r>
      </text>
    </comment>
    <comment ref="H78" authorId="0" shapeId="0" xr:uid="{00000000-0006-0000-0300-0000AC000000}">
      <text>
        <r>
          <rPr>
            <b/>
            <sz val="10"/>
            <color indexed="81"/>
            <rFont val="Tahoma"/>
            <family val="2"/>
          </rPr>
          <t>Connaître les unités de mesures g et l.</t>
        </r>
      </text>
    </comment>
    <comment ref="I78" authorId="0" shapeId="0" xr:uid="{00000000-0006-0000-0300-0000AD000000}">
      <text>
        <r>
          <rPr>
            <b/>
            <sz val="10"/>
            <color indexed="81"/>
            <rFont val="Tahoma"/>
            <family val="2"/>
          </rPr>
          <t>Connaître les correspondances jour/semaine, mois/année.</t>
        </r>
      </text>
    </comment>
    <comment ref="J78" authorId="0" shapeId="0" xr:uid="{00000000-0006-0000-0300-0000AE000000}">
      <text>
        <r>
          <rPr>
            <b/>
            <sz val="10"/>
            <color indexed="81"/>
            <rFont val="Tahoma"/>
            <family val="2"/>
          </rPr>
          <t>Connaître les correspondance heure/ journée, seconde/minute.</t>
        </r>
      </text>
    </comment>
    <comment ref="F80" authorId="0" shapeId="0" xr:uid="{00000000-0006-0000-0300-0000AF000000}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G80" authorId="0" shapeId="0" xr:uid="{00000000-0006-0000-0300-0000B0000000}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H80" authorId="0" shapeId="0" xr:uid="{00000000-0006-0000-0300-0000B1000000}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I80" authorId="0" shapeId="0" xr:uid="{00000000-0006-0000-0300-0000B2000000}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F82" authorId="0" shapeId="0" xr:uid="{00000000-0006-0000-0300-0000B3000000}">
      <text>
        <r>
          <rPr>
            <b/>
            <sz val="10"/>
            <color indexed="81"/>
            <rFont val="Tahoma"/>
            <family val="2"/>
          </rPr>
          <t>Connaître au-dessus, entre et sous.</t>
        </r>
      </text>
    </comment>
    <comment ref="G82" authorId="0" shapeId="0" xr:uid="{00000000-0006-0000-0300-0000B4000000}">
      <text>
        <r>
          <rPr>
            <b/>
            <sz val="10"/>
            <color indexed="81"/>
            <rFont val="Tahoma"/>
            <family val="2"/>
          </rPr>
          <t>Connaître à gauche, à droite.</t>
        </r>
      </text>
    </comment>
    <comment ref="F84" authorId="0" shapeId="0" xr:uid="{00000000-0006-0000-0300-0000B5000000}">
      <text>
        <r>
          <rPr>
            <b/>
            <sz val="10"/>
            <color indexed="81"/>
            <rFont val="Tahoma"/>
            <family val="2"/>
          </rPr>
          <t>Tracer un segment.</t>
        </r>
      </text>
    </comment>
    <comment ref="G84" authorId="0" shapeId="0" xr:uid="{00000000-0006-0000-0300-0000B6000000}">
      <text>
        <r>
          <rPr>
            <b/>
            <sz val="10"/>
            <color indexed="81"/>
            <rFont val="Tahoma"/>
            <family val="2"/>
          </rPr>
          <t>Tracer un segment: connaissance.</t>
        </r>
      </text>
    </comment>
    <comment ref="H84" authorId="0" shapeId="0" xr:uid="{00000000-0006-0000-0300-0000B7000000}">
      <text>
        <r>
          <rPr>
            <b/>
            <sz val="10"/>
            <color indexed="81"/>
            <rFont val="Tahoma"/>
            <family val="2"/>
          </rPr>
          <t>Tracer un cercle.</t>
        </r>
      </text>
    </comment>
    <comment ref="F86" authorId="0" shapeId="0" xr:uid="{00000000-0006-0000-0300-0000B8000000}">
      <text>
        <r>
          <rPr>
            <b/>
            <sz val="10"/>
            <color indexed="81"/>
            <rFont val="Tahoma"/>
            <family val="2"/>
          </rPr>
          <t>Reproduire une figure sur quadrillage.</t>
        </r>
      </text>
    </comment>
    <comment ref="G86" authorId="0" shapeId="0" xr:uid="{00000000-0006-0000-0300-0000B9000000}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H86" authorId="0" shapeId="0" xr:uid="{00000000-0006-0000-0300-0000BA000000}">
      <text>
        <r>
          <rPr>
            <b/>
            <sz val="10"/>
            <color indexed="81"/>
            <rFont val="Tahoma"/>
            <family val="2"/>
          </rPr>
          <t>Reproduire par symétrie axiale.</t>
        </r>
      </text>
    </comment>
    <comment ref="I86" authorId="0" shapeId="0" xr:uid="{00000000-0006-0000-0300-0000BB000000}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F88" authorId="0" shapeId="0" xr:uid="{00000000-0006-0000-0300-0000BC000000}">
      <text>
        <r>
          <rPr>
            <b/>
            <sz val="10"/>
            <color indexed="81"/>
            <rFont val="Tahoma"/>
            <family val="2"/>
          </rPr>
          <t>Reconnaître des triangles.</t>
        </r>
      </text>
    </comment>
    <comment ref="G88" authorId="0" shapeId="0" xr:uid="{00000000-0006-0000-0300-0000BD000000}">
      <text>
        <r>
          <rPr>
            <b/>
            <sz val="10"/>
            <color indexed="81"/>
            <rFont val="Tahoma"/>
            <family val="2"/>
          </rPr>
          <t>Reconnaître un rectangle.</t>
        </r>
      </text>
    </comment>
    <comment ref="H88" authorId="0" shapeId="0" xr:uid="{00000000-0006-0000-0300-0000BE000000}">
      <text>
        <r>
          <rPr>
            <b/>
            <sz val="10"/>
            <color indexed="81"/>
            <rFont val="Tahoma"/>
            <family val="2"/>
          </rPr>
          <t>Reconnaître un carré.</t>
        </r>
      </text>
    </comment>
    <comment ref="I88" authorId="0" shapeId="0" xr:uid="{00000000-0006-0000-0300-0000BF000000}">
      <text>
        <r>
          <rPr>
            <b/>
            <sz val="10"/>
            <color indexed="81"/>
            <rFont val="Tahoma"/>
            <family val="2"/>
          </rPr>
          <t>Reconnaître un cercle.</t>
        </r>
      </text>
    </comment>
    <comment ref="J88" authorId="0" shapeId="0" xr:uid="{00000000-0006-0000-0300-0000C0000000}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  <comment ref="K88" authorId="0" shapeId="0" xr:uid="{00000000-0006-0000-0300-0000C1000000}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  <author>Steve Blazek</author>
  </authors>
  <commentList>
    <comment ref="F6" authorId="0" shapeId="0" xr:uid="{00000000-0006-0000-0400-000001000000}">
      <text>
        <r>
          <rPr>
            <sz val="10"/>
            <color indexed="81"/>
            <rFont val="Tahoma"/>
            <family val="2"/>
          </rPr>
          <t>déchiffrer le mot échelle.</t>
        </r>
      </text>
    </comment>
    <comment ref="G6" authorId="1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Déchiffrer le mot l'étiquette
</t>
        </r>
      </text>
    </comment>
    <comment ref="H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déchiffrer le mot l'escargot</t>
        </r>
      </text>
    </comment>
    <comment ref="I6" authorId="0" shapeId="0" xr:uid="{00000000-0006-0000-0400-000004000000}">
      <text>
        <r>
          <rPr>
            <sz val="10"/>
            <color indexed="81"/>
            <rFont val="Tahoma"/>
            <family val="2"/>
          </rPr>
          <t>déchiffrer le mot visage</t>
        </r>
      </text>
    </comment>
    <comment ref="J6" authorId="0" shapeId="0" xr:uid="{00000000-0006-0000-0400-000005000000}">
      <text>
        <r>
          <rPr>
            <sz val="10"/>
            <color indexed="81"/>
            <rFont val="Tahoma"/>
            <family val="2"/>
          </rPr>
          <t>déchiffrage du mot chouette</t>
        </r>
      </text>
    </comment>
    <comment ref="K6" authorId="0" shapeId="0" xr:uid="{00000000-0006-0000-0400-000006000000}">
      <text>
        <r>
          <rPr>
            <sz val="10"/>
            <color indexed="81"/>
            <rFont val="Tahoma"/>
            <family val="2"/>
          </rPr>
          <t>déchiffrer le mot coquillage</t>
        </r>
      </text>
    </comment>
    <comment ref="L6" authorId="0" shapeId="0" xr:uid="{00000000-0006-0000-0400-000007000000}">
      <text>
        <r>
          <rPr>
            <b/>
            <sz val="10"/>
            <color indexed="81"/>
            <rFont val="Tahoma"/>
            <family val="2"/>
          </rPr>
          <t>Administrateur:</t>
        </r>
        <r>
          <rPr>
            <sz val="10"/>
            <color indexed="81"/>
            <rFont val="Tahoma"/>
            <family val="2"/>
          </rPr>
          <t xml:space="preserve">
déchiffrer le mot plantation</t>
        </r>
      </text>
    </comment>
    <comment ref="M6" authorId="0" shapeId="0" xr:uid="{00000000-0006-0000-0400-000008000000}">
      <text>
        <r>
          <rPr>
            <sz val="10"/>
            <color indexed="81"/>
            <rFont val="Tahoma"/>
            <family val="2"/>
          </rPr>
          <t>déchiffrer le mot balançoire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villageois</t>
        </r>
      </text>
    </comment>
    <comment ref="O6" authorId="0" shapeId="0" xr:uid="{00000000-0006-0000-0400-00000A000000}">
      <text>
        <r>
          <rPr>
            <sz val="10"/>
            <color indexed="81"/>
            <rFont val="Tahoma"/>
            <family val="2"/>
          </rPr>
          <t xml:space="preserve">déchiffrer le mot bonjour 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déchiffrer le mot demain</t>
        </r>
      </text>
    </comment>
    <comment ref="Q6" authorId="0" shapeId="0" xr:uid="{00000000-0006-0000-0400-00000C000000}">
      <text>
        <r>
          <rPr>
            <sz val="10"/>
            <color indexed="81"/>
            <rFont val="Tahoma"/>
            <family val="2"/>
          </rPr>
          <t>déchiffrer le mot récompense</t>
        </r>
      </text>
    </comment>
    <comment ref="R6" authorId="0" shapeId="0" xr:uid="{00000000-0006-0000-0400-00000D000000}">
      <text>
        <r>
          <rPr>
            <sz val="10"/>
            <color indexed="81"/>
            <rFont val="Tahoma"/>
            <family val="2"/>
          </rPr>
          <t>mots identifiés et oralisés</t>
        </r>
      </text>
    </comment>
    <comment ref="S6" authorId="1" shapeId="0" xr:uid="{00000000-0006-0000-0400-00000E000000}">
      <text>
        <r>
          <rPr>
            <sz val="10"/>
            <color indexed="81"/>
            <rFont val="Tahoma"/>
            <family val="2"/>
          </rPr>
          <t>fluence</t>
        </r>
      </text>
    </comment>
    <comment ref="T6" authorId="1" shapeId="0" xr:uid="{00000000-0006-0000-0400-00000F000000}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U6" authorId="1" shapeId="0" xr:uid="{00000000-0006-0000-0400-000010000000}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6" authorId="1" shapeId="0" xr:uid="{00000000-0006-0000-0400-000011000000}">
      <text>
        <r>
          <rPr>
            <sz val="10"/>
            <color indexed="81"/>
            <rFont val="Tahoma"/>
            <family val="2"/>
          </rPr>
          <t>fluence</t>
        </r>
      </text>
    </comment>
    <comment ref="AF6" authorId="1" shapeId="0" xr:uid="{00000000-0006-0000-0400-000012000000}">
      <text>
        <r>
          <rPr>
            <b/>
            <sz val="10"/>
            <color indexed="81"/>
            <rFont val="Tahoma"/>
            <family val="2"/>
          </rPr>
          <t>ponctuation respectée (fin de phrase)</t>
        </r>
      </text>
    </comment>
    <comment ref="AG6" authorId="1" shapeId="0" xr:uid="{00000000-0006-0000-0400-000013000000}">
      <text>
        <r>
          <rPr>
            <sz val="10"/>
            <color indexed="81"/>
            <rFont val="Tahoma"/>
            <family val="2"/>
          </rPr>
          <t>texte lu en entier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 xml:space="preserve">Réponse indique "la tête"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Réponse indique "la nuit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Réponse indique "l'ours, la marmotte et la tortue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Réponse indique le museau "pointu"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réponse indique "insectes, oisillons, vers et serpents"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réponse indique "le renard, le chien et la chouette"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G10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H10" authorId="0" shapeId="0" xr:uid="{00000000-0006-0000-0400-00001C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I10" authorId="0" shapeId="0" xr:uid="{00000000-0006-0000-0400-00001D000000}">
      <text>
        <r>
          <rPr>
            <sz val="9"/>
            <color indexed="81"/>
            <rFont val="Tahoma"/>
            <family val="2"/>
          </rPr>
          <t xml:space="preserve">Suite proposée est cohérente
</t>
        </r>
      </text>
    </comment>
    <comment ref="F12" authorId="0" shapeId="0" xr:uid="{00000000-0006-0000-0400-00001E000000}">
      <text>
        <r>
          <rPr>
            <sz val="9"/>
            <color indexed="81"/>
            <rFont val="Tahoma"/>
            <family val="2"/>
          </rPr>
          <t xml:space="preserve">Mots soulignés : "bille", "bébé" et "barbe"
</t>
        </r>
      </text>
    </comment>
    <comment ref="G12" authorId="0" shapeId="0" xr:uid="{00000000-0006-0000-0400-00001F000000}">
      <text>
        <r>
          <rPr>
            <sz val="9"/>
            <color indexed="81"/>
            <rFont val="Tahoma"/>
            <family val="2"/>
          </rPr>
          <t xml:space="preserve">Consigne entourée : "barre l'intrus dans chaque colonne"
</t>
        </r>
      </text>
    </comment>
    <comment ref="H12" authorId="0" shapeId="0" xr:uid="{00000000-0006-0000-0400-000020000000}">
      <text>
        <r>
          <rPr>
            <sz val="9"/>
            <color indexed="81"/>
            <rFont val="Tahoma"/>
            <family val="2"/>
          </rPr>
          <t xml:space="preserve">Mots soulignés : "bégonia", "baba" et "boa"
</t>
        </r>
      </text>
    </comment>
    <comment ref="F14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Image cochée correspond à la phrase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00000000-0006-0000-0400-000022000000}">
      <text>
        <r>
          <rPr>
            <sz val="9"/>
            <color indexed="81"/>
            <rFont val="Tahoma"/>
            <family val="2"/>
          </rPr>
          <t xml:space="preserve">Réponse "Au Mexique" / "Mexique"
</t>
        </r>
      </text>
    </comment>
    <comment ref="G16" authorId="0" shapeId="0" xr:uid="{00000000-0006-0000-0400-000023000000}">
      <text>
        <r>
          <rPr>
            <sz val="9"/>
            <color indexed="81"/>
            <rFont val="Tahoma"/>
            <family val="2"/>
          </rPr>
          <t xml:space="preserve">Expression "Une case" cochée
</t>
        </r>
      </text>
    </comment>
    <comment ref="H1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Adjectif "chaud" coché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 xr:uid="{00000000-0006-0000-0400-000025000000}">
      <text>
        <r>
          <rPr>
            <sz val="9"/>
            <color indexed="81"/>
            <rFont val="Tahoma"/>
            <family val="2"/>
          </rPr>
          <t xml:space="preserve">Réponse "Daans un hamac" / "hamac"
</t>
        </r>
      </text>
    </comment>
    <comment ref="J16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Réponse évoquant que hamac suspendu, en hauteur, ne touche pas le sol, etc.</t>
        </r>
      </text>
    </comment>
    <comment ref="F18" authorId="0" shapeId="0" xr:uid="{00000000-0006-0000-0400-000027000000}">
      <text>
        <r>
          <rPr>
            <sz val="9"/>
            <color indexed="81"/>
            <rFont val="Tahoma"/>
            <family val="2"/>
          </rPr>
          <t xml:space="preserve">"Mais" entouré
</t>
        </r>
      </text>
    </comment>
    <comment ref="G18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Trois substituts trouvés :  "Celle-ci", "Madame Kazari" et "elle"</t>
        </r>
      </text>
    </comment>
    <comment ref="H18" authorId="1" shapeId="0" xr:uid="{00000000-0006-0000-0400-000029000000}">
      <text>
        <r>
          <rPr>
            <sz val="9"/>
            <color indexed="81"/>
            <rFont val="Tahoma"/>
            <family val="2"/>
          </rPr>
          <t xml:space="preserve">Case "pendant le temps scolaire" cochée
</t>
        </r>
      </text>
    </comment>
    <comment ref="I18" authorId="1" shapeId="0" xr:uid="{00000000-0006-0000-0400-00002A000000}">
      <text>
        <r>
          <rPr>
            <sz val="9"/>
            <color indexed="81"/>
            <rFont val="Tahoma"/>
            <family val="2"/>
          </rPr>
          <t xml:space="preserve">Case "un garçon" cochée + au moins un des mots écrits : "attentif", "malin" et/ou "rêveur"
</t>
        </r>
      </text>
    </comment>
    <comment ref="J18" authorId="1" shapeId="0" xr:uid="{00000000-0006-0000-0400-00002B000000}">
      <text>
        <r>
          <rPr>
            <sz val="9"/>
            <color indexed="81"/>
            <rFont val="Tahoma"/>
            <family val="2"/>
          </rPr>
          <t xml:space="preserve">L'image de la classe est cochée
</t>
        </r>
      </text>
    </comment>
    <comment ref="F20" authorId="0" shapeId="0" xr:uid="{00000000-0006-0000-0400-00002C000000}">
      <text>
        <r>
          <rPr>
            <sz val="9"/>
            <color indexed="81"/>
            <rFont val="Tahoma"/>
            <family val="2"/>
          </rPr>
          <t xml:space="preserve">Tous le smots recopiés, même titre et auteur
</t>
        </r>
      </text>
    </comment>
    <comment ref="G20" authorId="0" shapeId="0" xr:uid="{00000000-0006-0000-0400-00002D000000}">
      <text>
        <r>
          <rPr>
            <sz val="9"/>
            <color indexed="81"/>
            <rFont val="Tahoma"/>
            <family val="2"/>
          </rPr>
          <t xml:space="preserve">Mise en forme respectée
</t>
        </r>
      </text>
    </comment>
    <comment ref="H20" authorId="0" shapeId="0" xr:uid="{00000000-0006-0000-0400-00002E000000}">
      <text>
        <r>
          <rPr>
            <sz val="9"/>
            <color indexed="81"/>
            <rFont val="Tahoma"/>
            <family val="2"/>
          </rPr>
          <t xml:space="preserve">Orthographe correcte
</t>
        </r>
      </text>
    </comment>
    <comment ref="I20" authorId="0" shapeId="0" xr:uid="{00000000-0006-0000-0400-00002F000000}">
      <text>
        <r>
          <rPr>
            <sz val="9"/>
            <color indexed="81"/>
            <rFont val="Tahoma"/>
            <family val="2"/>
          </rPr>
          <t xml:space="preserve">Ecriture normée
</t>
        </r>
      </text>
    </comment>
    <comment ref="J2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Majuscules et signes de ponctuation présentes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00000000-0006-0000-0400-000031000000}">
      <text>
        <r>
          <rPr>
            <sz val="9"/>
            <color indexed="81"/>
            <rFont val="Tahoma"/>
            <family val="2"/>
          </rPr>
          <t xml:space="preserve">Animal décrit
</t>
        </r>
      </text>
    </comment>
    <comment ref="G22" authorId="0" shapeId="0" xr:uid="{00000000-0006-0000-0400-000032000000}">
      <text>
        <r>
          <rPr>
            <sz val="9"/>
            <color indexed="81"/>
            <rFont val="Tahoma"/>
            <family val="2"/>
          </rPr>
          <t xml:space="preserve">Lieu de vie de l'animal est décrit
</t>
        </r>
      </text>
    </comment>
    <comment ref="H22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Alimentation de l'aniumal décrite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 xr:uid="{00000000-0006-0000-0400-000034000000}">
      <text>
        <r>
          <rPr>
            <sz val="9"/>
            <color indexed="81"/>
            <rFont val="Tahoma"/>
            <family val="2"/>
          </rPr>
          <t xml:space="preserve">Phrases syntaxiquement correctes
</t>
        </r>
      </text>
    </comment>
    <comment ref="J2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Au moins deux phrases délimitées avec majuscule et point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 xr:uid="{00000000-0006-0000-0400-000036000000}">
      <text>
        <r>
          <rPr>
            <sz val="9"/>
            <color indexed="81"/>
            <rFont val="Tahoma"/>
            <family val="2"/>
          </rPr>
          <t xml:space="preserve">Au moins 5 lignes écrites
</t>
        </r>
      </text>
    </comment>
    <comment ref="G24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Phrases enchaînées avec cohérence</t>
        </r>
      </text>
    </comment>
    <comment ref="H24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Fin proposée compatible avec histoire représentée</t>
        </r>
      </text>
    </comment>
    <comment ref="I24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Au moins deux phrases délimitées avec majuscule et point.</t>
        </r>
      </text>
    </comment>
    <comment ref="J2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Texte lisible, phonétiquement correct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 xr:uid="{00000000-0006-0000-0400-00003B000000}">
      <text>
        <r>
          <rPr>
            <sz val="9"/>
            <color indexed="81"/>
            <rFont val="Tahoma"/>
            <family val="2"/>
          </rPr>
          <t xml:space="preserve">Texte segmenté en mots
</t>
        </r>
      </text>
    </comment>
    <comment ref="L2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Au moins trois phrases syntaxiquement correctes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"Vite" est coché</t>
        </r>
      </text>
    </comment>
    <comment ref="G26" authorId="0" shapeId="0" xr:uid="{00000000-0006-0000-0400-00003E000000}">
      <text>
        <r>
          <rPr>
            <sz val="9"/>
            <color indexed="81"/>
            <rFont val="Tahoma"/>
            <family val="2"/>
          </rPr>
          <t xml:space="preserve">"Navire" est coché
</t>
        </r>
      </text>
    </comment>
    <comment ref="F28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Elève a écrit "panda-serpent-tortue-zèbre"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"Méchanceté"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"Plein" entouré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 xr:uid="{00000000-0006-0000-0400-000042000000}">
      <text>
        <r>
          <rPr>
            <sz val="9"/>
            <color indexed="81"/>
            <rFont val="Tahoma"/>
            <family val="2"/>
          </rPr>
          <t>"Découpe" est souligné</t>
        </r>
      </text>
    </comment>
    <comment ref="G32" authorId="1" shapeId="0" xr:uid="{00000000-0006-0000-0400-000043000000}">
      <text>
        <r>
          <rPr>
            <sz val="9"/>
            <color indexed="81"/>
            <rFont val="Tahoma"/>
            <family val="2"/>
          </rPr>
          <t xml:space="preserve">"Julien" est entouré
</t>
        </r>
      </text>
    </comment>
    <comment ref="F34" authorId="0" shapeId="0" xr:uid="{00000000-0006-0000-0400-000044000000}">
      <text>
        <r>
          <rPr>
            <sz val="9"/>
            <color indexed="81"/>
            <rFont val="Tahoma"/>
            <family val="2"/>
          </rPr>
          <t xml:space="preserve">Elève a écrit "a"
</t>
        </r>
      </text>
    </comment>
    <comment ref="G34" authorId="0" shapeId="0" xr:uid="{00000000-0006-0000-0400-000045000000}">
      <text>
        <r>
          <rPr>
            <sz val="9"/>
            <color indexed="81"/>
            <rFont val="Tahoma"/>
            <family val="2"/>
          </rPr>
          <t xml:space="preserve">Elève a écrit "suis"
</t>
        </r>
      </text>
    </comment>
    <comment ref="F36" authorId="0" shapeId="0" xr:uid="{00000000-0006-0000-0400-000046000000}">
      <text>
        <r>
          <rPr>
            <sz val="9"/>
            <color indexed="81"/>
            <rFont val="Tahoma"/>
            <family val="2"/>
          </rPr>
          <t xml:space="preserve">Lélève a écrit "Tu".
</t>
        </r>
      </text>
    </comment>
    <comment ref="G36" authorId="0" shapeId="0" xr:uid="{00000000-0006-0000-0400-000047000000}">
      <text>
        <r>
          <rPr>
            <sz val="9"/>
            <color indexed="81"/>
            <rFont val="Tahoma"/>
            <family val="2"/>
          </rPr>
          <t>Lélève a écrit "ils, elles, ou un groupe nominal au pluriel.</t>
        </r>
      </text>
    </comment>
    <comment ref="H36" authorId="0" shapeId="0" xr:uid="{00000000-0006-0000-0400-000048000000}">
      <text>
        <r>
          <rPr>
            <sz val="9"/>
            <color indexed="81"/>
            <rFont val="Tahoma"/>
            <family val="2"/>
          </rPr>
          <t>L'élève a écrit "je, il, elle, on ou un groupe nominal au singulier.</t>
        </r>
      </text>
    </comment>
    <comment ref="F38" authorId="0" shapeId="0" xr:uid="{00000000-0006-0000-0400-000049000000}">
      <text>
        <r>
          <rPr>
            <sz val="9"/>
            <color indexed="81"/>
            <rFont val="Tahoma"/>
            <family val="2"/>
          </rPr>
          <t xml:space="preserve">Quatre ou cinq réponses attendues.
</t>
        </r>
      </text>
    </comment>
    <comment ref="F40" authorId="0" shapeId="0" xr:uid="{00000000-0006-0000-0400-00004A000000}">
      <text>
        <r>
          <rPr>
            <sz val="9"/>
            <color indexed="81"/>
            <rFont val="Tahoma"/>
            <family val="2"/>
          </rPr>
          <t>Mots ou expressions évoquant le futur entourés.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 xr:uid="{00000000-0006-0000-0400-00004B000000}">
      <text>
        <r>
          <rPr>
            <sz val="9"/>
            <color indexed="81"/>
            <rFont val="Tahoma"/>
            <family val="2"/>
          </rPr>
          <t xml:space="preserve">Mots ou expressions évoquant le passé entourés.
</t>
        </r>
      </text>
    </comment>
    <comment ref="F42" authorId="0" shapeId="0" xr:uid="{00000000-0006-0000-0400-00004C000000}">
      <text>
        <r>
          <rPr>
            <sz val="9"/>
            <color indexed="81"/>
            <rFont val="Tahoma"/>
            <family val="2"/>
          </rPr>
          <t xml:space="preserve">Elève a écrit "une".
</t>
        </r>
      </text>
    </comment>
    <comment ref="G42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Elève a écrit "grande".</t>
        </r>
      </text>
    </comment>
    <comment ref="H42" authorId="0" shapeId="0" xr:uid="{00000000-0006-0000-0400-00004E000000}">
      <text>
        <r>
          <rPr>
            <sz val="9"/>
            <color indexed="81"/>
            <rFont val="Tahoma"/>
            <family val="2"/>
          </rPr>
          <t xml:space="preserve">Elève a écrit "chanteuse".
</t>
        </r>
      </text>
    </comment>
    <comment ref="I42" authorId="0" shapeId="0" xr:uid="{00000000-0006-0000-0400-00004F000000}">
      <text>
        <r>
          <rPr>
            <sz val="9"/>
            <color indexed="81"/>
            <rFont val="Tahoma"/>
            <family val="2"/>
          </rPr>
          <t xml:space="preserve">Elève a écrit "elle".
</t>
        </r>
      </text>
    </comment>
    <comment ref="J42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Elève a écrit "contente".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00000000-0006-0000-0400-000051000000}">
      <text>
        <r>
          <rPr>
            <sz val="9"/>
            <color indexed="81"/>
            <rFont val="Tahoma"/>
            <family val="2"/>
          </rPr>
          <t xml:space="preserve">Présence du "s" à enfant
</t>
        </r>
      </text>
    </comment>
    <comment ref="G44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Présence du "nt" à marche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 xr:uid="{00000000-0006-0000-0400-000053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G46" authorId="0" shapeId="0" xr:uid="{00000000-0006-0000-0400-000054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H46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I46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J46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K46" authorId="0" shapeId="0" xr:uid="{00000000-0006-0000-0400-000058000000}">
      <text>
        <r>
          <rPr>
            <sz val="9"/>
            <color indexed="81"/>
            <rFont val="Tahoma"/>
            <family val="2"/>
          </rPr>
          <t xml:space="preserve">Ecriture proposée phonétiquement correcte.
</t>
        </r>
      </text>
    </comment>
    <comment ref="L46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M46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Ecriture proposée phonétiquement correcte.</t>
        </r>
      </text>
    </comment>
    <comment ref="F48" authorId="0" shapeId="0" xr:uid="{00000000-0006-0000-0400-00005B000000}">
      <text>
        <r>
          <rPr>
            <sz val="9"/>
            <color indexed="81"/>
            <rFont val="Tahoma"/>
            <family val="2"/>
          </rPr>
          <t xml:space="preserve">"Chez" correctement orthographié
</t>
        </r>
      </text>
    </comment>
    <comment ref="G48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"Toujours" correctement orthographié</t>
        </r>
      </text>
    </comment>
    <comment ref="H48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"Comme"  correctement orthographié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0" shapeId="0" xr:uid="{00000000-0006-0000-0400-00005E000000}">
      <text>
        <r>
          <rPr>
            <sz val="9"/>
            <color indexed="81"/>
            <rFont val="Tahoma"/>
            <family val="2"/>
          </rPr>
          <t xml:space="preserve">"Très"  correctement orthographié
</t>
        </r>
      </text>
    </comment>
    <comment ref="J48" authorId="0" shapeId="0" xr:uid="{00000000-0006-0000-0400-00005F000000}">
      <text>
        <r>
          <rPr>
            <sz val="9"/>
            <color indexed="81"/>
            <rFont val="Tahoma"/>
            <family val="2"/>
          </rPr>
          <t xml:space="preserve">"Alors"  correctement orthographié
</t>
        </r>
      </text>
    </comment>
    <comment ref="F50" authorId="0" shapeId="0" xr:uid="{00000000-0006-0000-0400-000060000000}">
      <text>
        <r>
          <rPr>
            <sz val="9"/>
            <color indexed="81"/>
            <rFont val="Tahoma"/>
            <family val="2"/>
          </rPr>
          <t xml:space="preserve">Construction de phrases correctes.
</t>
        </r>
      </text>
    </comment>
    <comment ref="G50" authorId="0" shapeId="0" xr:uid="{00000000-0006-0000-0400-000061000000}">
      <text>
        <r>
          <rPr>
            <sz val="9"/>
            <color indexed="81"/>
            <rFont val="Tahoma"/>
            <family val="2"/>
          </rPr>
          <t xml:space="preserve">Vocabulaire employé par l'élève adapté.
</t>
        </r>
      </text>
    </comment>
    <comment ref="H50" authorId="0" shapeId="0" xr:uid="{00000000-0006-0000-0400-000062000000}">
      <text>
        <r>
          <rPr>
            <sz val="9"/>
            <color indexed="81"/>
            <rFont val="Tahoma"/>
            <family val="2"/>
          </rPr>
          <t xml:space="preserve">Substituts anaphoriques et synonymes pour éviter les répétitions employés.
</t>
        </r>
      </text>
    </comment>
    <comment ref="I50" authorId="0" shapeId="0" xr:uid="{00000000-0006-0000-0400-000063000000}">
      <text>
        <r>
          <rPr>
            <sz val="9"/>
            <color indexed="81"/>
            <rFont val="Tahoma"/>
            <family val="2"/>
          </rPr>
          <t xml:space="preserve">Emploi de connecteurs.
</t>
        </r>
      </text>
    </comment>
    <comment ref="J50" authorId="0" shapeId="0" xr:uid="{00000000-0006-0000-0400-000064000000}">
      <text>
        <r>
          <rPr>
            <sz val="9"/>
            <color indexed="81"/>
            <rFont val="Tahoma"/>
            <family val="2"/>
          </rPr>
          <t xml:space="preserve">Trame narrative respectée.
</t>
        </r>
      </text>
    </comment>
    <comment ref="K50" authorId="0" shapeId="0" xr:uid="{00000000-0006-0000-0400-000065000000}">
      <text>
        <r>
          <rPr>
            <sz val="9"/>
            <color indexed="81"/>
            <rFont val="Tahoma"/>
            <family val="2"/>
          </rPr>
          <t xml:space="preserve">Elève tient compte du propos sans digresser.
</t>
        </r>
      </text>
    </comment>
    <comment ref="F52" authorId="0" shapeId="0" xr:uid="{00000000-0006-0000-0400-000066000000}">
      <text>
        <r>
          <rPr>
            <sz val="9"/>
            <color indexed="81"/>
            <rFont val="Tahoma"/>
            <family val="2"/>
          </rPr>
          <t xml:space="preserve">El7ve articule correctement.
</t>
        </r>
      </text>
    </comment>
    <comment ref="G52" authorId="0" shapeId="0" xr:uid="{00000000-0006-0000-0400-000067000000}">
      <text>
        <r>
          <rPr>
            <sz val="9"/>
            <color indexed="81"/>
            <rFont val="Tahoma"/>
            <family val="2"/>
          </rPr>
          <t xml:space="preserve">Hauteur de voix suffisante.
</t>
        </r>
      </text>
    </comment>
    <comment ref="H52" authorId="0" shapeId="0" xr:uid="{00000000-0006-0000-0400-000068000000}">
      <text>
        <r>
          <rPr>
            <sz val="9"/>
            <color indexed="81"/>
            <rFont val="Tahoma"/>
            <family val="2"/>
          </rPr>
          <t xml:space="preserve">Posture communicante vis-à-vis de l'interlocuteur (regard, posture).
</t>
        </r>
      </text>
    </comment>
    <comment ref="F58" authorId="0" shapeId="0" xr:uid="{00000000-0006-0000-0400-000069000000}">
      <text>
        <r>
          <rPr>
            <b/>
            <sz val="10"/>
            <color indexed="81"/>
            <rFont val="Tahoma"/>
            <family val="2"/>
          </rPr>
          <t xml:space="preserve">Dénombrer une collection.
</t>
        </r>
      </text>
    </comment>
    <comment ref="G58" authorId="0" shapeId="0" xr:uid="{00000000-0006-0000-0400-00006A000000}">
      <text>
        <r>
          <rPr>
            <b/>
            <sz val="10"/>
            <color indexed="81"/>
            <rFont val="Tahoma"/>
            <family val="2"/>
          </rPr>
          <t>Dénombrer une collection en euro &lt;100.</t>
        </r>
      </text>
    </comment>
    <comment ref="H58" authorId="0" shapeId="0" xr:uid="{00000000-0006-0000-0400-00006B000000}">
      <text>
        <r>
          <rPr>
            <b/>
            <sz val="10"/>
            <color indexed="81"/>
            <rFont val="Tahoma"/>
            <family val="2"/>
          </rPr>
          <t>Dénombrr une collection en euro &gt;100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60" authorId="0" shapeId="0" xr:uid="{00000000-0006-0000-0400-00006C000000}">
      <text>
        <r>
          <rPr>
            <b/>
            <sz val="10"/>
            <color indexed="81"/>
            <rFont val="Tahoma"/>
            <family val="2"/>
          </rPr>
          <t>Retrouver la 1ère et la dernière personne dans une file.</t>
        </r>
      </text>
    </comment>
    <comment ref="G60" authorId="0" shapeId="0" xr:uid="{00000000-0006-0000-0400-00006D000000}">
      <text>
        <r>
          <rPr>
            <b/>
            <sz val="10"/>
            <color indexed="81"/>
            <rFont val="Tahoma"/>
            <family val="2"/>
          </rPr>
          <t>Donner la position d'une personne dans une file.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0" shapeId="0" xr:uid="{00000000-0006-0000-0400-00006E000000}">
      <text>
        <r>
          <rPr>
            <b/>
            <sz val="10"/>
            <color indexed="81"/>
            <rFont val="Tahoma"/>
            <family val="2"/>
          </rPr>
          <t>Entourer le nombre le plus grand &lt;100.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62" authorId="0" shapeId="0" xr:uid="{00000000-0006-0000-0400-00006F000000}">
      <text>
        <r>
          <rPr>
            <b/>
            <sz val="10"/>
            <color indexed="81"/>
            <rFont val="Tahoma"/>
            <family val="2"/>
          </rPr>
          <t>Entourer le nombre le plus grand &gt;100.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62" authorId="0" shapeId="0" xr:uid="{00000000-0006-0000-0400-000070000000}">
      <text>
        <r>
          <rPr>
            <b/>
            <sz val="10"/>
            <color indexed="81"/>
            <rFont val="Tahoma"/>
            <family val="2"/>
          </rPr>
          <t>Ranger des entiers dans l'ordre croissant.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0400-000071000000}">
      <text>
        <r>
          <rPr>
            <b/>
            <sz val="10"/>
            <color indexed="81"/>
            <rFont val="Tahoma"/>
            <family val="2"/>
          </rPr>
          <t>Encadrer des nombres à l'unité.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2" authorId="0" shapeId="0" xr:uid="{00000000-0006-0000-0400-000072000000}">
      <text>
        <r>
          <rPr>
            <b/>
            <sz val="10"/>
            <color indexed="81"/>
            <rFont val="Tahoma"/>
            <family val="2"/>
          </rPr>
          <t>Encadrer des nbs à l'unité avec changt de dizaine.</t>
        </r>
      </text>
    </comment>
    <comment ref="K62" authorId="0" shapeId="0" xr:uid="{00000000-0006-0000-0400-000073000000}">
      <text>
        <r>
          <rPr>
            <b/>
            <sz val="10"/>
            <color indexed="81"/>
            <rFont val="Tahoma"/>
            <family val="2"/>
          </rPr>
          <t>Compléter des suites de nombres (3).</t>
        </r>
      </text>
    </comment>
    <comment ref="L62" authorId="0" shapeId="0" xr:uid="{00000000-0006-0000-0400-000074000000}">
      <text>
        <r>
          <rPr>
            <b/>
            <sz val="10"/>
            <color indexed="81"/>
            <rFont val="Tahoma"/>
            <family val="2"/>
          </rPr>
          <t>Compléter des suites de nombres (10).</t>
        </r>
      </text>
    </comment>
    <comment ref="M62" authorId="0" shapeId="0" xr:uid="{00000000-0006-0000-0400-000075000000}">
      <text>
        <r>
          <rPr>
            <b/>
            <sz val="10"/>
            <color indexed="81"/>
            <rFont val="Tahoma"/>
            <family val="2"/>
          </rPr>
          <t>Compléter des suites de nombres (5).</t>
        </r>
      </text>
    </comment>
    <comment ref="N62" authorId="0" shapeId="0" xr:uid="{00000000-0006-0000-0400-000076000000}">
      <text>
        <r>
          <rPr>
            <b/>
            <sz val="10"/>
            <color indexed="81"/>
            <rFont val="Tahoma"/>
            <family val="2"/>
          </rPr>
          <t>Compléter des suites de nombres (100),</t>
        </r>
      </text>
    </comment>
    <comment ref="O62" authorId="0" shapeId="0" xr:uid="{00000000-0006-0000-0400-000077000000}">
      <text>
        <r>
          <rPr>
            <b/>
            <sz val="10"/>
            <color indexed="81"/>
            <rFont val="Tahoma"/>
            <family val="2"/>
          </rPr>
          <t>Utiliser le signe &lt; et &gt;.</t>
        </r>
      </text>
    </comment>
    <comment ref="P62" authorId="0" shapeId="0" xr:uid="{00000000-0006-0000-0400-000078000000}">
      <text>
        <r>
          <rPr>
            <b/>
            <sz val="10"/>
            <color indexed="81"/>
            <rFont val="Tahoma"/>
            <family val="2"/>
          </rPr>
          <t>Utiliser le signe =.</t>
        </r>
      </text>
    </comment>
    <comment ref="F64" authorId="0" shapeId="0" xr:uid="{00000000-0006-0000-0400-000079000000}">
      <text>
        <r>
          <rPr>
            <b/>
            <sz val="10"/>
            <color indexed="81"/>
            <rFont val="Tahoma"/>
            <family val="2"/>
          </rPr>
          <t>Entourer un nombre parmi d'autres (16).</t>
        </r>
      </text>
    </comment>
    <comment ref="G64" authorId="0" shapeId="0" xr:uid="{00000000-0006-0000-0400-00007A000000}">
      <text>
        <r>
          <rPr>
            <b/>
            <sz val="10"/>
            <color indexed="81"/>
            <rFont val="Tahoma"/>
            <family val="2"/>
          </rPr>
          <t>Entourer un nombre parmi d'autres (92 et 78),</t>
        </r>
      </text>
    </comment>
    <comment ref="H64" authorId="0" shapeId="0" xr:uid="{00000000-0006-0000-0400-00007B000000}">
      <text>
        <r>
          <rPr>
            <b/>
            <sz val="10"/>
            <color indexed="81"/>
            <rFont val="Tahoma"/>
            <family val="2"/>
          </rPr>
          <t>Entourer un nombre parmi d'autres (324 et 250),</t>
        </r>
      </text>
    </comment>
    <comment ref="I64" authorId="0" shapeId="0" xr:uid="{00000000-0006-0000-0400-00007C000000}">
      <text>
        <r>
          <rPr>
            <b/>
            <sz val="10"/>
            <color indexed="81"/>
            <rFont val="Tahoma"/>
            <family val="2"/>
          </rPr>
          <t>Relier un nombre écrit en chiffres et en lettres.</t>
        </r>
      </text>
    </comment>
    <comment ref="J64" authorId="0" shapeId="0" xr:uid="{00000000-0006-0000-0400-00007D000000}">
      <text>
        <r>
          <rPr>
            <b/>
            <sz val="10"/>
            <color indexed="81"/>
            <rFont val="Tahoma"/>
            <family val="2"/>
          </rPr>
          <t>Ecrire un nombre en chiffres &gt;100,</t>
        </r>
      </text>
    </comment>
    <comment ref="K64" authorId="0" shapeId="0" xr:uid="{00000000-0006-0000-0400-00007E000000}">
      <text>
        <r>
          <rPr>
            <b/>
            <sz val="10"/>
            <color indexed="81"/>
            <rFont val="Tahoma"/>
            <family val="2"/>
          </rPr>
          <t>Ecrire un nombre en chiffres &lt;100,</t>
        </r>
      </text>
    </comment>
    <comment ref="L64" authorId="0" shapeId="0" xr:uid="{00000000-0006-0000-0400-00007F000000}">
      <text>
        <r>
          <rPr>
            <b/>
            <sz val="10"/>
            <color indexed="81"/>
            <rFont val="Tahoma"/>
            <family val="2"/>
          </rPr>
          <t>Repérer le chiffre des dizaines dans un nombre.</t>
        </r>
      </text>
    </comment>
    <comment ref="M64" authorId="0" shapeId="0" xr:uid="{00000000-0006-0000-0400-000080000000}">
      <text>
        <r>
          <rPr>
            <b/>
            <sz val="10"/>
            <color indexed="81"/>
            <rFont val="Tahoma"/>
            <family val="2"/>
          </rPr>
          <t>Repérer le chiffre des centaines dans un nombre.</t>
        </r>
      </text>
    </comment>
    <comment ref="N64" authorId="0" shapeId="0" xr:uid="{00000000-0006-0000-0400-000081000000}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O64" authorId="0" shapeId="0" xr:uid="{00000000-0006-0000-0400-000082000000}">
      <text>
        <r>
          <rPr>
            <b/>
            <sz val="10"/>
            <color indexed="81"/>
            <rFont val="Tahoma"/>
            <family val="2"/>
          </rPr>
          <t>Associer un nb à différentes écritures chiffrées.</t>
        </r>
      </text>
    </comment>
    <comment ref="P64" authorId="0" shapeId="0" xr:uid="{00000000-0006-0000-0400-000083000000}">
      <text>
        <r>
          <rPr>
            <b/>
            <sz val="10"/>
            <color indexed="81"/>
            <rFont val="Tahoma"/>
            <family val="2"/>
          </rPr>
          <t>Situer des nb sur une droite garduée (20 et 80),</t>
        </r>
      </text>
    </comment>
    <comment ref="Q64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Situer des nb sur une droites graduée (37 et 115),</t>
        </r>
      </text>
    </comment>
    <comment ref="F66" authorId="0" shapeId="0" xr:uid="{00000000-0006-0000-0400-000085000000}">
      <text>
        <r>
          <rPr>
            <b/>
            <sz val="10"/>
            <color indexed="81"/>
            <rFont val="Tahoma"/>
            <family val="2"/>
          </rPr>
          <t>Ecrire le complément à 10 (1 et 5),</t>
        </r>
      </text>
    </comment>
    <comment ref="G66" authorId="0" shapeId="0" xr:uid="{00000000-0006-0000-0400-000086000000}">
      <text>
        <r>
          <rPr>
            <b/>
            <sz val="10"/>
            <color indexed="81"/>
            <rFont val="Tahoma"/>
            <family val="2"/>
          </rPr>
          <t>Ecrire le complément à 10 (2 et 8).</t>
        </r>
      </text>
    </comment>
    <comment ref="H66" authorId="0" shapeId="0" xr:uid="{00000000-0006-0000-0400-000087000000}">
      <text>
        <r>
          <rPr>
            <b/>
            <sz val="10"/>
            <color indexed="81"/>
            <rFont val="Tahoma"/>
            <family val="2"/>
          </rPr>
          <t>Additions simples.</t>
        </r>
      </text>
    </comment>
    <comment ref="I66" authorId="0" shapeId="0" xr:uid="{00000000-0006-0000-0400-000088000000}">
      <text>
        <r>
          <rPr>
            <b/>
            <sz val="10"/>
            <color indexed="81"/>
            <rFont val="Tahoma"/>
            <family val="2"/>
          </rPr>
          <t>Soustractions simples.</t>
        </r>
      </text>
    </comment>
    <comment ref="J66" authorId="0" shapeId="0" xr:uid="{00000000-0006-0000-0400-000089000000}">
      <text>
        <r>
          <rPr>
            <b/>
            <sz val="10"/>
            <color indexed="81"/>
            <rFont val="Tahoma"/>
            <family val="2"/>
          </rPr>
          <t>3x5</t>
        </r>
      </text>
    </comment>
    <comment ref="K66" authorId="0" shapeId="0" xr:uid="{00000000-0006-0000-0400-00008A000000}">
      <text>
        <r>
          <rPr>
            <b/>
            <sz val="10"/>
            <color indexed="81"/>
            <rFont val="Tahoma"/>
            <family val="2"/>
          </rPr>
          <t>4x7</t>
        </r>
      </text>
    </comment>
    <comment ref="L66" authorId="0" shapeId="0" xr:uid="{00000000-0006-0000-0400-00008B000000}">
      <text>
        <r>
          <rPr>
            <b/>
            <sz val="10"/>
            <color indexed="81"/>
            <rFont val="Tahoma"/>
            <family val="2"/>
          </rPr>
          <t xml:space="preserve">6x10 et 2x100
</t>
        </r>
      </text>
    </comment>
    <comment ref="F68" authorId="0" shapeId="0" xr:uid="{00000000-0006-0000-0400-00008C000000}">
      <text>
        <r>
          <rPr>
            <b/>
            <sz val="10"/>
            <color indexed="81"/>
            <rFont val="Tahoma"/>
            <family val="2"/>
          </rPr>
          <t>Connaître le double de 5, 7 et 10.</t>
        </r>
      </text>
    </comment>
    <comment ref="G68" authorId="0" shapeId="0" xr:uid="{00000000-0006-0000-0400-00008D000000}">
      <text>
        <r>
          <rPr>
            <b/>
            <sz val="10"/>
            <color indexed="81"/>
            <rFont val="Tahoma"/>
            <family val="2"/>
          </rPr>
          <t>Connaïtre le double de 25,</t>
        </r>
      </text>
    </comment>
    <comment ref="H68" authorId="0" shapeId="0" xr:uid="{00000000-0006-0000-0400-00008E000000}">
      <text>
        <r>
          <rPr>
            <b/>
            <sz val="10"/>
            <color indexed="81"/>
            <rFont val="Tahoma"/>
            <family val="2"/>
          </rPr>
          <t>Connaître le double de 300 et 50.</t>
        </r>
      </text>
    </comment>
    <comment ref="I68" authorId="0" shapeId="0" xr:uid="{00000000-0006-0000-0400-00008F000000}">
      <text>
        <r>
          <rPr>
            <b/>
            <sz val="10"/>
            <color indexed="81"/>
            <rFont val="Tahoma"/>
            <family val="2"/>
          </rPr>
          <t>Connaître la moitié de 10 et 16.</t>
        </r>
      </text>
    </comment>
    <comment ref="J68" authorId="0" shapeId="0" xr:uid="{00000000-0006-0000-0400-000090000000}">
      <text>
        <r>
          <rPr>
            <b/>
            <sz val="10"/>
            <color indexed="81"/>
            <rFont val="Tahoma"/>
            <family val="2"/>
          </rPr>
          <t>Connaître la moitié de 48.</t>
        </r>
      </text>
    </comment>
    <comment ref="K68" authorId="0" shapeId="0" xr:uid="{00000000-0006-0000-0400-000091000000}">
      <text>
        <r>
          <rPr>
            <b/>
            <sz val="10"/>
            <color indexed="81"/>
            <rFont val="Tahoma"/>
            <family val="2"/>
          </rPr>
          <t>Connaître la moitié de 50 et 34.</t>
        </r>
      </text>
    </comment>
    <comment ref="F70" authorId="0" shapeId="0" xr:uid="{00000000-0006-0000-0400-000092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G70" authorId="0" shapeId="0" xr:uid="{00000000-0006-0000-0400-000093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H70" authorId="0" shapeId="0" xr:uid="{00000000-0006-0000-0400-000094000000}">
      <text>
        <r>
          <rPr>
            <b/>
            <sz val="10"/>
            <color indexed="81"/>
            <rFont val="Tahoma"/>
            <family val="2"/>
          </rPr>
          <t xml:space="preserve">Calculer en ligne des sommes. </t>
        </r>
      </text>
    </comment>
    <comment ref="I70" authorId="0" shapeId="0" xr:uid="{00000000-0006-0000-0400-000095000000}">
      <text>
        <r>
          <rPr>
            <b/>
            <sz val="10"/>
            <color indexed="81"/>
            <rFont val="Tahoma"/>
            <family val="2"/>
          </rPr>
          <t>Calculer en ligne des sommes.</t>
        </r>
      </text>
    </comment>
    <comment ref="J70" authorId="0" shapeId="0" xr:uid="{00000000-0006-0000-0400-000096000000}">
      <text>
        <r>
          <rPr>
            <b/>
            <sz val="10"/>
            <color indexed="81"/>
            <rFont val="Tahoma"/>
            <family val="2"/>
          </rPr>
          <t>Calculer en ligne des différences.</t>
        </r>
      </text>
    </comment>
    <comment ref="F72" authorId="0" shapeId="0" xr:uid="{00000000-0006-0000-0400-000097000000}">
      <text>
        <r>
          <rPr>
            <b/>
            <sz val="10"/>
            <color indexed="81"/>
            <rFont val="Tahoma"/>
            <family val="2"/>
          </rPr>
          <t>Addition sans retenue.</t>
        </r>
      </text>
    </comment>
    <comment ref="G72" authorId="0" shapeId="0" xr:uid="{00000000-0006-0000-0400-000098000000}">
      <text>
        <r>
          <rPr>
            <b/>
            <sz val="10"/>
            <color indexed="81"/>
            <rFont val="Tahoma"/>
            <family val="2"/>
          </rPr>
          <t>Soustraction sans retenue.</t>
        </r>
      </text>
    </comment>
    <comment ref="H72" authorId="0" shapeId="0" xr:uid="{00000000-0006-0000-0400-000099000000}">
      <text>
        <r>
          <rPr>
            <b/>
            <sz val="10"/>
            <color indexed="81"/>
            <rFont val="Tahoma"/>
            <family val="2"/>
          </rPr>
          <t>Multiplication sans retenue.</t>
        </r>
      </text>
    </comment>
    <comment ref="I72" authorId="0" shapeId="0" xr:uid="{00000000-0006-0000-0400-00009A000000}">
      <text>
        <r>
          <rPr>
            <b/>
            <sz val="10"/>
            <color indexed="81"/>
            <rFont val="Tahoma"/>
            <family val="2"/>
          </rPr>
          <t>Addition avec retenue.</t>
        </r>
      </text>
    </comment>
    <comment ref="J72" authorId="0" shapeId="0" xr:uid="{00000000-0006-0000-0400-00009B000000}">
      <text>
        <r>
          <rPr>
            <b/>
            <sz val="10"/>
            <color indexed="81"/>
            <rFont val="Tahoma"/>
            <family val="2"/>
          </rPr>
          <t>Soustraction avec retenue.</t>
        </r>
      </text>
    </comment>
    <comment ref="K72" authorId="0" shapeId="0" xr:uid="{00000000-0006-0000-0400-00009C000000}">
      <text>
        <r>
          <rPr>
            <b/>
            <sz val="10"/>
            <color indexed="81"/>
            <rFont val="Tahoma"/>
            <family val="2"/>
          </rPr>
          <t>Multiplication avec retenue.</t>
        </r>
      </text>
    </comment>
    <comment ref="L72" authorId="0" shapeId="0" xr:uid="{00000000-0006-0000-0400-00009D000000}">
      <text>
        <r>
          <rPr>
            <b/>
            <sz val="10"/>
            <color indexed="81"/>
            <rFont val="Tahoma"/>
            <family val="2"/>
          </rPr>
          <t>Les opérations sont correctement posées.</t>
        </r>
      </text>
    </comment>
    <comment ref="F74" authorId="0" shapeId="0" xr:uid="{00000000-0006-0000-0400-00009E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G74" authorId="0" shapeId="0" xr:uid="{00000000-0006-0000-0400-00009F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H74" authorId="0" shapeId="0" xr:uid="{00000000-0006-0000-0400-0000A0000000}">
      <text>
        <r>
          <rPr>
            <b/>
            <sz val="10"/>
            <color indexed="81"/>
            <rFont val="Tahoma"/>
            <family val="2"/>
          </rPr>
          <t>Problèmes relevant de structures additives.</t>
        </r>
      </text>
    </comment>
    <comment ref="I74" authorId="0" shapeId="0" xr:uid="{00000000-0006-0000-0400-0000A1000000}">
      <text>
        <r>
          <rPr>
            <b/>
            <sz val="10"/>
            <color indexed="81"/>
            <rFont val="Tahoma"/>
            <family val="2"/>
          </rPr>
          <t xml:space="preserve">Pb relevant de structures multiplicatives ou de partage. </t>
        </r>
      </text>
    </comment>
    <comment ref="J74" authorId="0" shapeId="0" xr:uid="{00000000-0006-0000-0400-0000A2000000}">
      <text>
        <r>
          <rPr>
            <b/>
            <sz val="10"/>
            <color indexed="81"/>
            <rFont val="Tahoma"/>
            <family val="2"/>
          </rPr>
          <t>Démarche du pb item NC33.</t>
        </r>
      </text>
    </comment>
    <comment ref="K74" authorId="0" shapeId="0" xr:uid="{00000000-0006-0000-0400-0000A3000000}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L74" authorId="0" shapeId="0" xr:uid="{00000000-0006-0000-0400-0000A4000000}">
      <text>
        <r>
          <rPr>
            <b/>
            <sz val="10"/>
            <color indexed="81"/>
            <rFont val="Tahoma"/>
            <family val="2"/>
          </rPr>
          <t>Pb relevant d'un partage.</t>
        </r>
      </text>
    </comment>
    <comment ref="M74" authorId="0" shapeId="0" xr:uid="{00000000-0006-0000-0400-0000A5000000}">
      <text>
        <r>
          <rPr>
            <b/>
            <sz val="10"/>
            <color indexed="81"/>
            <rFont val="Tahoma"/>
            <family val="2"/>
          </rPr>
          <t>Démarche du pb des items NC35 et NC36.</t>
        </r>
      </text>
    </comment>
    <comment ref="N74" authorId="0" shapeId="0" xr:uid="{00000000-0006-0000-0400-0000A6000000}">
      <text>
        <r>
          <rPr>
            <b/>
            <sz val="10"/>
            <color indexed="81"/>
            <rFont val="Tahoma"/>
            <family val="2"/>
          </rPr>
          <t>Trouver l'opération qui permet de résoudre le pb (sens).</t>
        </r>
      </text>
    </comment>
    <comment ref="F76" authorId="0" shapeId="0" xr:uid="{00000000-0006-0000-0400-0000A7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G76" authorId="0" shapeId="0" xr:uid="{00000000-0006-0000-0400-0000A8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H76" authorId="0" shapeId="0" xr:uid="{00000000-0006-0000-0400-0000A9000000}">
      <text>
        <r>
          <rPr>
            <b/>
            <sz val="10"/>
            <color indexed="81"/>
            <rFont val="Tahoma"/>
            <family val="2"/>
          </rPr>
          <t>Exploiter des données numériques pour répondre à une question.</t>
        </r>
      </text>
    </comment>
    <comment ref="F78" authorId="0" shapeId="0" xr:uid="{00000000-0006-0000-0400-0000AA000000}">
      <text>
        <r>
          <rPr>
            <b/>
            <sz val="10"/>
            <color indexed="81"/>
            <rFont val="Tahoma"/>
            <family val="2"/>
          </rPr>
          <t>Mesurer pour comparer des longueurs.</t>
        </r>
      </text>
    </comment>
    <comment ref="G78" authorId="0" shapeId="0" xr:uid="{00000000-0006-0000-0400-0000AB000000}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H78" authorId="0" shapeId="0" xr:uid="{00000000-0006-0000-0400-0000AC000000}">
      <text>
        <r>
          <rPr>
            <b/>
            <sz val="10"/>
            <color indexed="81"/>
            <rFont val="Tahoma"/>
            <family val="2"/>
          </rPr>
          <t>Mesurer un segment.</t>
        </r>
      </text>
    </comment>
    <comment ref="F80" authorId="0" shapeId="0" xr:uid="{00000000-0006-0000-0400-0000AD000000}">
      <text>
        <r>
          <rPr>
            <b/>
            <sz val="10"/>
            <color indexed="81"/>
            <rFont val="Tahoma"/>
            <family val="2"/>
          </rPr>
          <t>Connaître l'unité de mesure euro.</t>
        </r>
      </text>
    </comment>
    <comment ref="G80" authorId="0" shapeId="0" xr:uid="{00000000-0006-0000-0400-0000AE000000}">
      <text>
        <r>
          <rPr>
            <b/>
            <sz val="10"/>
            <color indexed="81"/>
            <rFont val="Tahoma"/>
            <family val="2"/>
          </rPr>
          <t>Connaître les unités de mesure h et cm.</t>
        </r>
      </text>
    </comment>
    <comment ref="H80" authorId="0" shapeId="0" xr:uid="{00000000-0006-0000-0400-0000AF000000}">
      <text>
        <r>
          <rPr>
            <b/>
            <sz val="10"/>
            <color indexed="81"/>
            <rFont val="Tahoma"/>
            <family val="2"/>
          </rPr>
          <t>Connaître les unités de mesures g et l.</t>
        </r>
      </text>
    </comment>
    <comment ref="I80" authorId="0" shapeId="0" xr:uid="{00000000-0006-0000-0400-0000B0000000}">
      <text>
        <r>
          <rPr>
            <b/>
            <sz val="10"/>
            <color indexed="81"/>
            <rFont val="Tahoma"/>
            <family val="2"/>
          </rPr>
          <t>Connaître les correspondances jours et semaine, mois et année.</t>
        </r>
      </text>
    </comment>
    <comment ref="J80" authorId="0" shapeId="0" xr:uid="{00000000-0006-0000-0400-0000B1000000}">
      <text>
        <r>
          <rPr>
            <b/>
            <sz val="10"/>
            <color indexed="81"/>
            <rFont val="Tahoma"/>
            <family val="2"/>
          </rPr>
          <t>Connaître les correspondance heures et journée, secondes et minute.</t>
        </r>
      </text>
    </comment>
    <comment ref="F82" authorId="0" shapeId="0" xr:uid="{00000000-0006-0000-0400-0000B2000000}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G82" authorId="0" shapeId="0" xr:uid="{00000000-0006-0000-0400-0000B3000000}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H82" authorId="0" shapeId="0" xr:uid="{00000000-0006-0000-0400-0000B4000000}">
      <text>
        <r>
          <rPr>
            <b/>
            <sz val="10"/>
            <color indexed="81"/>
            <rFont val="Tahoma"/>
            <family val="2"/>
          </rPr>
          <t>Situation multiplicative: réponse.</t>
        </r>
      </text>
    </comment>
    <comment ref="I82" authorId="0" shapeId="0" xr:uid="{00000000-0006-0000-0400-0000B5000000}">
      <text>
        <r>
          <rPr>
            <b/>
            <sz val="10"/>
            <color indexed="81"/>
            <rFont val="Tahoma"/>
            <family val="2"/>
          </rPr>
          <t>Situation multiplicative: démarche.</t>
        </r>
      </text>
    </comment>
    <comment ref="F84" authorId="0" shapeId="0" xr:uid="{00000000-0006-0000-0400-0000B6000000}">
      <text>
        <r>
          <rPr>
            <b/>
            <sz val="10"/>
            <color indexed="81"/>
            <rFont val="Tahoma"/>
            <family val="2"/>
          </rPr>
          <t>Connaître au-dessus, entre et sous.</t>
        </r>
      </text>
    </comment>
    <comment ref="G84" authorId="0" shapeId="0" xr:uid="{00000000-0006-0000-0400-0000B7000000}">
      <text>
        <r>
          <rPr>
            <b/>
            <sz val="10"/>
            <color indexed="81"/>
            <rFont val="Tahoma"/>
            <family val="2"/>
          </rPr>
          <t>Connaître à gauche, à droite.</t>
        </r>
      </text>
    </comment>
    <comment ref="F86" authorId="0" shapeId="0" xr:uid="{00000000-0006-0000-0400-0000B8000000}">
      <text>
        <r>
          <rPr>
            <b/>
            <sz val="10"/>
            <color indexed="81"/>
            <rFont val="Tahoma"/>
            <family val="2"/>
          </rPr>
          <t>Tracer un segment: le tracé.</t>
        </r>
      </text>
    </comment>
    <comment ref="G86" authorId="0" shapeId="0" xr:uid="{00000000-0006-0000-0400-0000B9000000}">
      <text>
        <r>
          <rPr>
            <b/>
            <sz val="10"/>
            <color indexed="81"/>
            <rFont val="Tahoma"/>
            <family val="2"/>
          </rPr>
          <t>Tracer un segment: connaissance.</t>
        </r>
      </text>
    </comment>
    <comment ref="H86" authorId="0" shapeId="0" xr:uid="{00000000-0006-0000-0400-0000BA000000}">
      <text>
        <r>
          <rPr>
            <b/>
            <sz val="10"/>
            <color indexed="81"/>
            <rFont val="Tahoma"/>
            <family val="2"/>
          </rPr>
          <t>Tracer un cercle.</t>
        </r>
      </text>
    </comment>
    <comment ref="F88" authorId="0" shapeId="0" xr:uid="{00000000-0006-0000-0400-0000BB000000}">
      <text>
        <r>
          <rPr>
            <b/>
            <sz val="10"/>
            <color indexed="81"/>
            <rFont val="Tahoma"/>
            <family val="2"/>
          </rPr>
          <t>Reproduire une figure sur quadrillage.</t>
        </r>
      </text>
    </comment>
    <comment ref="G88" authorId="0" shapeId="0" xr:uid="{00000000-0006-0000-0400-0000BC000000}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H88" authorId="0" shapeId="0" xr:uid="{00000000-0006-0000-0400-0000BD000000}">
      <text>
        <r>
          <rPr>
            <b/>
            <sz val="10"/>
            <color indexed="81"/>
            <rFont val="Tahoma"/>
            <family val="2"/>
          </rPr>
          <t>Reproduire par symétrie axiale.</t>
        </r>
      </text>
    </comment>
    <comment ref="I88" authorId="0" shapeId="0" xr:uid="{00000000-0006-0000-0400-0000BE000000}">
      <text>
        <r>
          <rPr>
            <b/>
            <sz val="10"/>
            <color indexed="81"/>
            <rFont val="Tahoma"/>
            <family val="2"/>
          </rPr>
          <t>Reproduire soigneusement.</t>
        </r>
      </text>
    </comment>
    <comment ref="F90" authorId="0" shapeId="0" xr:uid="{00000000-0006-0000-0400-0000BF000000}">
      <text>
        <r>
          <rPr>
            <b/>
            <sz val="10"/>
            <color indexed="81"/>
            <rFont val="Tahoma"/>
            <family val="2"/>
          </rPr>
          <t>Reconnaître des triangles.</t>
        </r>
      </text>
    </comment>
    <comment ref="G90" authorId="0" shapeId="0" xr:uid="{00000000-0006-0000-0400-0000C0000000}">
      <text>
        <r>
          <rPr>
            <b/>
            <sz val="10"/>
            <color indexed="81"/>
            <rFont val="Tahoma"/>
            <family val="2"/>
          </rPr>
          <t>Reconnaître un rectangle.</t>
        </r>
      </text>
    </comment>
    <comment ref="H90" authorId="0" shapeId="0" xr:uid="{00000000-0006-0000-0400-0000C1000000}">
      <text>
        <r>
          <rPr>
            <b/>
            <sz val="10"/>
            <color indexed="81"/>
            <rFont val="Tahoma"/>
            <family val="2"/>
          </rPr>
          <t>Reconnaître un carré.</t>
        </r>
      </text>
    </comment>
    <comment ref="I90" authorId="0" shapeId="0" xr:uid="{00000000-0006-0000-0400-0000C2000000}">
      <text>
        <r>
          <rPr>
            <b/>
            <sz val="10"/>
            <color indexed="81"/>
            <rFont val="Tahoma"/>
            <family val="2"/>
          </rPr>
          <t>Reconnaître un cercle.</t>
        </r>
      </text>
    </comment>
    <comment ref="J90" authorId="0" shapeId="0" xr:uid="{00000000-0006-0000-0400-0000C3000000}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  <comment ref="K90" authorId="0" shapeId="0" xr:uid="{00000000-0006-0000-0400-0000C4000000}">
      <text>
        <r>
          <rPr>
            <b/>
            <sz val="10"/>
            <color indexed="81"/>
            <rFont val="Tahoma"/>
            <family val="2"/>
          </rPr>
          <t>Repérer des angles droits.</t>
        </r>
      </text>
    </comment>
  </commentList>
</comments>
</file>

<file path=xl/sharedStrings.xml><?xml version="1.0" encoding="utf-8"?>
<sst xmlns="http://schemas.openxmlformats.org/spreadsheetml/2006/main" count="803" uniqueCount="521">
  <si>
    <t>Accueil</t>
  </si>
  <si>
    <t>Paramètres</t>
  </si>
  <si>
    <t>Synthèse domaine</t>
  </si>
  <si>
    <t>Codes</t>
  </si>
  <si>
    <t>Tableaux de synthèse pour les élèves et pour l'école en français et en mathématiques.</t>
  </si>
  <si>
    <t>↓</t>
  </si>
  <si>
    <t>Vous êtes ici.</t>
  </si>
  <si>
    <t>Copier ci-dessus le nom de l'école:</t>
  </si>
  <si>
    <t>Ecole:</t>
  </si>
  <si>
    <t>Date:</t>
  </si>
  <si>
    <t>Elèves:</t>
  </si>
  <si>
    <t>Ecrire ci-dessous le prénom et le nom des élèves:</t>
  </si>
  <si>
    <t>Résultats école</t>
  </si>
  <si>
    <t>Code 0: Absence de réponse.</t>
  </si>
  <si>
    <t xml:space="preserve">Si un élève est absent, ne pas laisser de case vide mais noter 0 à la place.  </t>
  </si>
  <si>
    <t xml:space="preserve">SAISIE DES RESULTATS: </t>
  </si>
  <si>
    <t>Code 1: bonne réponse.</t>
  </si>
  <si>
    <t>Code 9: réponse erronée.</t>
  </si>
  <si>
    <t>NOM:</t>
  </si>
  <si>
    <t>Case jaune = case non renseignée.</t>
  </si>
  <si>
    <t>Domaine</t>
  </si>
  <si>
    <t xml:space="preserve">Nombres </t>
  </si>
  <si>
    <t>NC01</t>
  </si>
  <si>
    <t>NC02</t>
  </si>
  <si>
    <t>NC03</t>
  </si>
  <si>
    <t>Repérer un rang dans une file.</t>
  </si>
  <si>
    <t>NC04</t>
  </si>
  <si>
    <t>NC05</t>
  </si>
  <si>
    <t>Comparer, ranger et encadrer des nombres entiers.</t>
  </si>
  <si>
    <t>NC06</t>
  </si>
  <si>
    <t>NC07</t>
  </si>
  <si>
    <t>NC08</t>
  </si>
  <si>
    <t>NC09</t>
  </si>
  <si>
    <t>NC10</t>
  </si>
  <si>
    <t>NC11</t>
  </si>
  <si>
    <t>NC12</t>
  </si>
  <si>
    <t>NC13</t>
  </si>
  <si>
    <t>NC14</t>
  </si>
  <si>
    <t>NC15</t>
  </si>
  <si>
    <t>NC16</t>
  </si>
  <si>
    <t>Connaître (savoir écrire et nommer) les nombres entiers inférieurs à 1000.</t>
  </si>
  <si>
    <t>NC17</t>
  </si>
  <si>
    <t>NC18</t>
  </si>
  <si>
    <t>NC19</t>
  </si>
  <si>
    <t>NC20</t>
  </si>
  <si>
    <t>NC21</t>
  </si>
  <si>
    <t>NC22</t>
  </si>
  <si>
    <t>NC23</t>
  </si>
  <si>
    <t>NC24</t>
  </si>
  <si>
    <t>NC25</t>
  </si>
  <si>
    <t>NC26</t>
  </si>
  <si>
    <t>NC27</t>
  </si>
  <si>
    <t>NC28</t>
  </si>
  <si>
    <t xml:space="preserve">Calculs </t>
  </si>
  <si>
    <t>Calcul mental: compléments à 10, additions et soustractions simples, tables de multiplication.</t>
  </si>
  <si>
    <t>NC41</t>
  </si>
  <si>
    <t>NC42</t>
  </si>
  <si>
    <t>NC43</t>
  </si>
  <si>
    <t>NC44</t>
  </si>
  <si>
    <t>NC45</t>
  </si>
  <si>
    <t>NC46</t>
  </si>
  <si>
    <t>NC47</t>
  </si>
  <si>
    <t>Connaître le double et la moitié des nombres d'usage courant.</t>
  </si>
  <si>
    <t>NC53</t>
  </si>
  <si>
    <t>NC54</t>
  </si>
  <si>
    <t>NC55</t>
  </si>
  <si>
    <t>NC56</t>
  </si>
  <si>
    <t>NC57</t>
  </si>
  <si>
    <t>NC58</t>
  </si>
  <si>
    <t>Calculer en ligne des sommes et des différences.</t>
  </si>
  <si>
    <t>NC48</t>
  </si>
  <si>
    <t>NC49</t>
  </si>
  <si>
    <t>NC50</t>
  </si>
  <si>
    <t>NC51</t>
  </si>
  <si>
    <t>NC52</t>
  </si>
  <si>
    <t>Maîtriser les techniques opératoires avec et sans retenue.</t>
  </si>
  <si>
    <t>NC59</t>
  </si>
  <si>
    <t>NC60</t>
  </si>
  <si>
    <t>NC61</t>
  </si>
  <si>
    <t>NC62</t>
  </si>
  <si>
    <t>NC63</t>
  </si>
  <si>
    <t>NC64</t>
  </si>
  <si>
    <t>NC65</t>
  </si>
  <si>
    <t>Résoudre des problèmes relevant des structures additives et multiplicatives.</t>
  </si>
  <si>
    <t>NC29</t>
  </si>
  <si>
    <t>NC30</t>
  </si>
  <si>
    <t>NC31</t>
  </si>
  <si>
    <t>NC32</t>
  </si>
  <si>
    <t>NC33</t>
  </si>
  <si>
    <t>NC34</t>
  </si>
  <si>
    <t>NC35</t>
  </si>
  <si>
    <t>NC36</t>
  </si>
  <si>
    <t>NC37</t>
  </si>
  <si>
    <t>Exploiter des données numériques (dans un tableau à double entrée) pour répondre à des questions.</t>
  </si>
  <si>
    <t>NC38</t>
  </si>
  <si>
    <t>NC39</t>
  </si>
  <si>
    <t>NC40</t>
  </si>
  <si>
    <t>GM66</t>
  </si>
  <si>
    <t>GM70</t>
  </si>
  <si>
    <t>GM71</t>
  </si>
  <si>
    <t>Comparer et mesurer des longueurs.</t>
  </si>
  <si>
    <t>GM67</t>
  </si>
  <si>
    <t>GM68</t>
  </si>
  <si>
    <t>GM69</t>
  </si>
  <si>
    <t>GM76</t>
  </si>
  <si>
    <t>GM77</t>
  </si>
  <si>
    <t>Résoudre des problèmes de mesure de masses.</t>
  </si>
  <si>
    <t>GM72</t>
  </si>
  <si>
    <t>GM73</t>
  </si>
  <si>
    <t>GM74</t>
  </si>
  <si>
    <t>GM75</t>
  </si>
  <si>
    <t>Espace et Géométrie</t>
  </si>
  <si>
    <t>Situer et se situer dans l'espace (cases).</t>
  </si>
  <si>
    <t>EG78</t>
  </si>
  <si>
    <t>EG79</t>
  </si>
  <si>
    <t>Tracer un segment d'une longueur donnée avec une règle graduée. Tracer un compas.</t>
  </si>
  <si>
    <t>EG80</t>
  </si>
  <si>
    <t>EG81</t>
  </si>
  <si>
    <t>EG82</t>
  </si>
  <si>
    <t>Reproduire une figure sur quadrillage et compléter une figure par symétrie.</t>
  </si>
  <si>
    <t>EG83</t>
  </si>
  <si>
    <t>EG84</t>
  </si>
  <si>
    <t>EG85</t>
  </si>
  <si>
    <t>EG86</t>
  </si>
  <si>
    <t>EG87</t>
  </si>
  <si>
    <t>EG88</t>
  </si>
  <si>
    <t>EG89</t>
  </si>
  <si>
    <t>EG90</t>
  </si>
  <si>
    <t>EG91</t>
  </si>
  <si>
    <t>EG92</t>
  </si>
  <si>
    <t>Evaluations CE2</t>
  </si>
  <si>
    <t>EVALUATION CE2</t>
  </si>
  <si>
    <t>item</t>
  </si>
  <si>
    <t xml:space="preserve">Lire </t>
  </si>
  <si>
    <t>Ecrire</t>
  </si>
  <si>
    <t>Etude de la langue</t>
  </si>
  <si>
    <t xml:space="preserve">Grammaire </t>
  </si>
  <si>
    <t>Orthographe</t>
  </si>
  <si>
    <t>Lecture</t>
  </si>
  <si>
    <t>LEC 01 01</t>
  </si>
  <si>
    <t>LEC 01 02</t>
  </si>
  <si>
    <t>LEC 01 03</t>
  </si>
  <si>
    <t>LEC 01 04</t>
  </si>
  <si>
    <t xml:space="preserve">LEC 02 01 </t>
  </si>
  <si>
    <t>LEC 02 02</t>
  </si>
  <si>
    <t xml:space="preserve">LEC 02 03 </t>
  </si>
  <si>
    <t>LEC 02 04</t>
  </si>
  <si>
    <t>LEC 02 05</t>
  </si>
  <si>
    <t>LEC 02 06</t>
  </si>
  <si>
    <t>LEC 02 07</t>
  </si>
  <si>
    <t>LEC 02 08</t>
  </si>
  <si>
    <t>LEC 02 09</t>
  </si>
  <si>
    <t>LEC 02 10</t>
  </si>
  <si>
    <t>LEC 02 11</t>
  </si>
  <si>
    <t>LEC 02 12</t>
  </si>
  <si>
    <t>Compréhension</t>
  </si>
  <si>
    <t>Lire un texte documentaire et manifester sa compréhension.</t>
  </si>
  <si>
    <t>COM 01 01</t>
  </si>
  <si>
    <t>COM 01 02</t>
  </si>
  <si>
    <t>COM 01 03</t>
  </si>
  <si>
    <t>COM 01 04</t>
  </si>
  <si>
    <r>
      <t xml:space="preserve"> </t>
    </r>
    <r>
      <rPr>
        <sz val="10"/>
        <color rgb="FF000000"/>
        <rFont val="Arial"/>
        <family val="2"/>
      </rPr>
      <t>COM 01 05</t>
    </r>
  </si>
  <si>
    <t>COM 01 06</t>
  </si>
  <si>
    <t>Emettre des hypothèses sur la suite d'une histoire lue par un adulte.</t>
  </si>
  <si>
    <t>COM 02 01</t>
  </si>
  <si>
    <t>COM 02 02</t>
  </si>
  <si>
    <t>COM 02 03</t>
  </si>
  <si>
    <t>COM 02 04</t>
  </si>
  <si>
    <t>Lire seul et comprendre une consigne simple.</t>
  </si>
  <si>
    <t>COM 03 01</t>
  </si>
  <si>
    <t>COM 03 02</t>
  </si>
  <si>
    <t>COM 03 03</t>
  </si>
  <si>
    <t>Lire seul et comprendre un énoncé simple.</t>
  </si>
  <si>
    <t>COM 04 01</t>
  </si>
  <si>
    <t>Comprendre un récit lu par l'adulte.</t>
  </si>
  <si>
    <t>COM 05 01</t>
  </si>
  <si>
    <t>COM 05 02</t>
  </si>
  <si>
    <t>COM 05 03</t>
  </si>
  <si>
    <t xml:space="preserve">COM 05 04 </t>
  </si>
  <si>
    <t>COM 05 05</t>
  </si>
  <si>
    <t>Lire un texte narratif et manifester sa compréhension.</t>
  </si>
  <si>
    <t>COM 06 01</t>
  </si>
  <si>
    <t>COM 06 02</t>
  </si>
  <si>
    <t>COM 06 03</t>
  </si>
  <si>
    <t>COM 06 04</t>
  </si>
  <si>
    <t>COM 06 05</t>
  </si>
  <si>
    <t>Copie</t>
  </si>
  <si>
    <t>Copier sans erreur un texte en soignant la présentation.</t>
  </si>
  <si>
    <t>ECR 03 01</t>
  </si>
  <si>
    <t>ECR 03 02</t>
  </si>
  <si>
    <t>ECR 03 03</t>
  </si>
  <si>
    <t>ECR 03 04</t>
  </si>
  <si>
    <t>ECR 03 05</t>
  </si>
  <si>
    <t>Production d'écrit</t>
  </si>
  <si>
    <t>Produire un texte court de type documentaire.</t>
  </si>
  <si>
    <t>ECR 01 01</t>
  </si>
  <si>
    <t>ECR 01 02</t>
  </si>
  <si>
    <t>ECR 01 03</t>
  </si>
  <si>
    <t>ECR 01 04</t>
  </si>
  <si>
    <t>ECR 01 05</t>
  </si>
  <si>
    <t>Rédiger un texte court, cohérent et ponctué.</t>
  </si>
  <si>
    <t>ECR 02 01</t>
  </si>
  <si>
    <t>ECR 02 02</t>
  </si>
  <si>
    <t>ECR 02 03</t>
  </si>
  <si>
    <t>ECR 02 04</t>
  </si>
  <si>
    <t>ECR 02 05</t>
  </si>
  <si>
    <t>ECR 02 06</t>
  </si>
  <si>
    <t>ECR 02 07</t>
  </si>
  <si>
    <t>Lexique</t>
  </si>
  <si>
    <t>Maitriser le sens et l'orthographe des mots les plus courants - Trouver le synonyme d'un mot.</t>
  </si>
  <si>
    <t>LEX 01 01</t>
  </si>
  <si>
    <t>LEX 01 02</t>
  </si>
  <si>
    <t>Commencer à utiliser l'ordre alphabétique.</t>
  </si>
  <si>
    <t>LEX 02 01</t>
  </si>
  <si>
    <t>LEX 03 01</t>
  </si>
  <si>
    <t>LEX 03 02</t>
  </si>
  <si>
    <t>Identifier le verbe et son sujet.</t>
  </si>
  <si>
    <t xml:space="preserve"> </t>
  </si>
  <si>
    <t>Orthographier les formes verbales les plus courantes.</t>
  </si>
  <si>
    <t>Identifier les temps et les marques temporelles qui organisent la cohérence du texte.</t>
  </si>
  <si>
    <t>Identifier les connecteurs de temps.</t>
  </si>
  <si>
    <t>Faire varier des phrases du masculin au féminin.</t>
  </si>
  <si>
    <t>ORT 01 01</t>
  </si>
  <si>
    <t>ORT 01 02</t>
  </si>
  <si>
    <t>ORT 01 03</t>
  </si>
  <si>
    <t>ORT 01 04</t>
  </si>
  <si>
    <t>ORT 01 05</t>
  </si>
  <si>
    <t>Réaliser les accords dans le groupe nominal et entre le verbe et son sujet.</t>
  </si>
  <si>
    <t>ORT 02 01</t>
  </si>
  <si>
    <t>ORT 02 02</t>
  </si>
  <si>
    <t>Maîtriser les correspondances graphophonologiques.</t>
  </si>
  <si>
    <t>ORT 03 01</t>
  </si>
  <si>
    <t>ORT 03 02</t>
  </si>
  <si>
    <t>ORT 03 03</t>
  </si>
  <si>
    <t>ORT 03 04</t>
  </si>
  <si>
    <t>ORT 03 05</t>
  </si>
  <si>
    <t>ORT 03 06</t>
  </si>
  <si>
    <t>ORT 03 07</t>
  </si>
  <si>
    <t>ORT 03 08</t>
  </si>
  <si>
    <t>Orthographier des mots invariables.</t>
  </si>
  <si>
    <t>ORT 04 01</t>
  </si>
  <si>
    <t>ORT 04 02</t>
  </si>
  <si>
    <t>ORT 04 03</t>
  </si>
  <si>
    <t>ORT 04 04</t>
  </si>
  <si>
    <t>ORT 04 05</t>
  </si>
  <si>
    <t>Langage oral</t>
  </si>
  <si>
    <t>Expression orale</t>
  </si>
  <si>
    <t>Qualité du langage oral.</t>
  </si>
  <si>
    <t>ORAL 01 01</t>
  </si>
  <si>
    <t>ORAL 01 02</t>
  </si>
  <si>
    <t>ORAL 01 03</t>
  </si>
  <si>
    <t>ORAL 01 04</t>
  </si>
  <si>
    <t>ORAL 01 05</t>
  </si>
  <si>
    <t>ORAL 01 06</t>
  </si>
  <si>
    <t>Posture de l'élève.</t>
  </si>
  <si>
    <t>ORAL 01 07</t>
  </si>
  <si>
    <t>ORAL 01 08</t>
  </si>
  <si>
    <t>ORAL 01 09</t>
  </si>
  <si>
    <t>LEX 0101</t>
  </si>
  <si>
    <t>LEX 0102</t>
  </si>
  <si>
    <t>GRAM 0101</t>
  </si>
  <si>
    <t>GRAM 0102</t>
  </si>
  <si>
    <t>ORT 0101</t>
  </si>
  <si>
    <t>ORT 0102</t>
  </si>
  <si>
    <t>ORT 0103</t>
  </si>
  <si>
    <t>ORT 0104</t>
  </si>
  <si>
    <t>ORT 0105</t>
  </si>
  <si>
    <t>ORT 0201</t>
  </si>
  <si>
    <t>ORT 0202</t>
  </si>
  <si>
    <t>COM 0101</t>
  </si>
  <si>
    <t>COM 0102</t>
  </si>
  <si>
    <t>COM 0103</t>
  </si>
  <si>
    <t>COM 0104</t>
  </si>
  <si>
    <t>COM 0105</t>
  </si>
  <si>
    <t>COM 0106</t>
  </si>
  <si>
    <t>LEX 0201</t>
  </si>
  <si>
    <t>LEX 0301</t>
  </si>
  <si>
    <t>LEX 0302</t>
  </si>
  <si>
    <t>ORT 0301</t>
  </si>
  <si>
    <t>ORT 0302</t>
  </si>
  <si>
    <t>ORT 0303</t>
  </si>
  <si>
    <t>ORT 0304</t>
  </si>
  <si>
    <t>ORT 0305</t>
  </si>
  <si>
    <t>ORT 0306</t>
  </si>
  <si>
    <t>ORT 0307</t>
  </si>
  <si>
    <t>ORT 0308</t>
  </si>
  <si>
    <t>GRAM 0201</t>
  </si>
  <si>
    <t>GRAM 0202</t>
  </si>
  <si>
    <t>GRAM 0301</t>
  </si>
  <si>
    <t>GRAM 0302</t>
  </si>
  <si>
    <t>GRAM 0303</t>
  </si>
  <si>
    <t>ECR 0101</t>
  </si>
  <si>
    <t>ECR 0102</t>
  </si>
  <si>
    <t>ECR 0103</t>
  </si>
  <si>
    <t>ECR 0104</t>
  </si>
  <si>
    <t>ECR 0105</t>
  </si>
  <si>
    <t>COM 0201</t>
  </si>
  <si>
    <t>COM 0202</t>
  </si>
  <si>
    <t>COM 0203</t>
  </si>
  <si>
    <t>COM 0204</t>
  </si>
  <si>
    <t>LEC 0101</t>
  </si>
  <si>
    <t>LEC 0102</t>
  </si>
  <si>
    <t>LEC 0103</t>
  </si>
  <si>
    <t>LEC 0104</t>
  </si>
  <si>
    <t>COM 0301</t>
  </si>
  <si>
    <t>COM 0302</t>
  </si>
  <si>
    <t>COM 0303</t>
  </si>
  <si>
    <t>COM 0401</t>
  </si>
  <si>
    <t>ORT 0401</t>
  </si>
  <si>
    <t>ORT 0402</t>
  </si>
  <si>
    <t>ORT 0403</t>
  </si>
  <si>
    <t>ORT 0404</t>
  </si>
  <si>
    <t>ORT 0405</t>
  </si>
  <si>
    <t>COM 0501</t>
  </si>
  <si>
    <t>COM 0502</t>
  </si>
  <si>
    <t>COM 0503</t>
  </si>
  <si>
    <t>COM 0504</t>
  </si>
  <si>
    <t>COM 0505</t>
  </si>
  <si>
    <t>ECR 0201</t>
  </si>
  <si>
    <t>ECR 0202</t>
  </si>
  <si>
    <t>ECR 0203</t>
  </si>
  <si>
    <t>ECR 0204</t>
  </si>
  <si>
    <t>ECR 0205</t>
  </si>
  <si>
    <t>ECR 0206</t>
  </si>
  <si>
    <t>ECR 0207</t>
  </si>
  <si>
    <t>GRAM 0401</t>
  </si>
  <si>
    <t>GRAM 0501</t>
  </si>
  <si>
    <t>GRAM0502</t>
  </si>
  <si>
    <t>COM 0601</t>
  </si>
  <si>
    <t>COM 0602</t>
  </si>
  <si>
    <t>COM 0603</t>
  </si>
  <si>
    <t>COM 0604</t>
  </si>
  <si>
    <t>COM 0605</t>
  </si>
  <si>
    <t>ECR 0301</t>
  </si>
  <si>
    <t>ECR 0302</t>
  </si>
  <si>
    <t>ECR 0303</t>
  </si>
  <si>
    <t>ECR 0304</t>
  </si>
  <si>
    <t>ECR 0305</t>
  </si>
  <si>
    <t>LEC 0201</t>
  </si>
  <si>
    <t>LEC 0202</t>
  </si>
  <si>
    <t>LEC 0203</t>
  </si>
  <si>
    <t>LEC 0204</t>
  </si>
  <si>
    <t>LEC 0205</t>
  </si>
  <si>
    <t>LEC 0206</t>
  </si>
  <si>
    <t>LEC 0207</t>
  </si>
  <si>
    <t>LEC 0208</t>
  </si>
  <si>
    <t>LEC 0209</t>
  </si>
  <si>
    <t>LEC 0210</t>
  </si>
  <si>
    <t>LEC 0211</t>
  </si>
  <si>
    <t>LEC 0212</t>
  </si>
  <si>
    <t>ORAL 0101</t>
  </si>
  <si>
    <t>ORAL 0102</t>
  </si>
  <si>
    <t>ORAL 0103</t>
  </si>
  <si>
    <t>ORAL 0104</t>
  </si>
  <si>
    <t>ORAL 0105</t>
  </si>
  <si>
    <t>ORAL 0106</t>
  </si>
  <si>
    <t>ORAL 0107</t>
  </si>
  <si>
    <t>ORAL 0108</t>
  </si>
  <si>
    <t>ORAL 0109</t>
  </si>
  <si>
    <t>GRAM 0502</t>
  </si>
  <si>
    <t>NC 01</t>
  </si>
  <si>
    <t>NC 02</t>
  </si>
  <si>
    <t>NC 03</t>
  </si>
  <si>
    <t>NC 04</t>
  </si>
  <si>
    <t>NC 05</t>
  </si>
  <si>
    <t>NC 06</t>
  </si>
  <si>
    <t>NC 07</t>
  </si>
  <si>
    <t>NC 08</t>
  </si>
  <si>
    <t>NC 09</t>
  </si>
  <si>
    <t>NC 10</t>
  </si>
  <si>
    <t>NC 11</t>
  </si>
  <si>
    <t>NC 12</t>
  </si>
  <si>
    <t>NC 13</t>
  </si>
  <si>
    <t>NC 14</t>
  </si>
  <si>
    <t>NC 15</t>
  </si>
  <si>
    <t>NC 16</t>
  </si>
  <si>
    <t>NC 17</t>
  </si>
  <si>
    <t>NC 18</t>
  </si>
  <si>
    <t>NC 19</t>
  </si>
  <si>
    <t>NC 20</t>
  </si>
  <si>
    <t>NC 21</t>
  </si>
  <si>
    <t>NC 22</t>
  </si>
  <si>
    <t>NC 23</t>
  </si>
  <si>
    <t>NC 24</t>
  </si>
  <si>
    <t>NC 25</t>
  </si>
  <si>
    <t>NC 26</t>
  </si>
  <si>
    <t>NC 27</t>
  </si>
  <si>
    <t>NC 28</t>
  </si>
  <si>
    <t>NC 29</t>
  </si>
  <si>
    <t>NC 30</t>
  </si>
  <si>
    <t>NC 31</t>
  </si>
  <si>
    <t>NC 32</t>
  </si>
  <si>
    <t>NC 33</t>
  </si>
  <si>
    <t>NC 34</t>
  </si>
  <si>
    <t>NC 35</t>
  </si>
  <si>
    <t>NC 36</t>
  </si>
  <si>
    <t>NC 37</t>
  </si>
  <si>
    <t>NC 38</t>
  </si>
  <si>
    <t>NC 39</t>
  </si>
  <si>
    <t>NC 40</t>
  </si>
  <si>
    <t>NC 41</t>
  </si>
  <si>
    <t>NC 42</t>
  </si>
  <si>
    <t>NC 43</t>
  </si>
  <si>
    <t>NC 44</t>
  </si>
  <si>
    <t>NC 45</t>
  </si>
  <si>
    <t>NC 46</t>
  </si>
  <si>
    <t>NC 47</t>
  </si>
  <si>
    <t>NC 48</t>
  </si>
  <si>
    <t>NC 49</t>
  </si>
  <si>
    <t>NC 50</t>
  </si>
  <si>
    <t>NC 51</t>
  </si>
  <si>
    <t>NC 52</t>
  </si>
  <si>
    <t>NC 53</t>
  </si>
  <si>
    <t>NC 54</t>
  </si>
  <si>
    <t>NC 55</t>
  </si>
  <si>
    <t>NC 56</t>
  </si>
  <si>
    <t>NC 57</t>
  </si>
  <si>
    <t>NC 58</t>
  </si>
  <si>
    <t>NC 59</t>
  </si>
  <si>
    <t>NC 60</t>
  </si>
  <si>
    <t>NC 61</t>
  </si>
  <si>
    <t>NC 62</t>
  </si>
  <si>
    <t>NC 63</t>
  </si>
  <si>
    <t>NC 64</t>
  </si>
  <si>
    <t>NC 65</t>
  </si>
  <si>
    <t>GM 66</t>
  </si>
  <si>
    <t>GM 67</t>
  </si>
  <si>
    <t>GM 68</t>
  </si>
  <si>
    <t>GM 69</t>
  </si>
  <si>
    <t>GM 70</t>
  </si>
  <si>
    <t>GM 71</t>
  </si>
  <si>
    <t>GM 72</t>
  </si>
  <si>
    <t>GM 74</t>
  </si>
  <si>
    <t>GM 75</t>
  </si>
  <si>
    <t>GM 76</t>
  </si>
  <si>
    <t>GM 73</t>
  </si>
  <si>
    <t>GM 77</t>
  </si>
  <si>
    <t>EG 78</t>
  </si>
  <si>
    <t>EG 79</t>
  </si>
  <si>
    <t>EG 80</t>
  </si>
  <si>
    <t>EG 81</t>
  </si>
  <si>
    <t>EG 82</t>
  </si>
  <si>
    <t>EG 83</t>
  </si>
  <si>
    <t>EG 85</t>
  </si>
  <si>
    <t>EG 84</t>
  </si>
  <si>
    <t>EG 86</t>
  </si>
  <si>
    <t>EG 87</t>
  </si>
  <si>
    <t>EG 88</t>
  </si>
  <si>
    <t>EG 89</t>
  </si>
  <si>
    <t>EG 90</t>
  </si>
  <si>
    <t>EG 91</t>
  </si>
  <si>
    <t>EG 92</t>
  </si>
  <si>
    <t>Cliquer sur la case de gauche pour choisir un élève.</t>
  </si>
  <si>
    <t>Moy Total</t>
  </si>
  <si>
    <t>Moy Fra</t>
  </si>
  <si>
    <t>Moy Maths</t>
  </si>
  <si>
    <t>Copier</t>
  </si>
  <si>
    <t>Lect.</t>
  </si>
  <si>
    <t>Comp.</t>
  </si>
  <si>
    <t>Prod° d'écrit</t>
  </si>
  <si>
    <t>Gram.</t>
  </si>
  <si>
    <t>Ortho.</t>
  </si>
  <si>
    <t>Evaluations  CE2</t>
  </si>
  <si>
    <t>Nombres</t>
  </si>
  <si>
    <t>Calculs</t>
  </si>
  <si>
    <t>Grandeurs et Mesures</t>
  </si>
  <si>
    <t>Score élève Maths</t>
  </si>
  <si>
    <t xml:space="preserve">Score élève Français </t>
  </si>
  <si>
    <t>Scores obtenus en français</t>
  </si>
  <si>
    <t>Réussite de la compétence</t>
  </si>
  <si>
    <t>Réussite  du domaine</t>
  </si>
  <si>
    <t>Explications</t>
  </si>
  <si>
    <t>Remarques</t>
  </si>
  <si>
    <t>Selon le résultat obtenu, les cases se colorient de façon à visualiser rapidement les items réussis ou échoués: (rouge si&lt;25%, orange si compris entre 25% et 50%)</t>
  </si>
  <si>
    <t>Scores obtenus en Français</t>
  </si>
  <si>
    <t>Scores obtenus en Mathématiques</t>
  </si>
  <si>
    <t>Moy Nb</t>
  </si>
  <si>
    <t>Moy Calc</t>
  </si>
  <si>
    <t>Moy GM</t>
  </si>
  <si>
    <t>Moy EG</t>
  </si>
  <si>
    <t>Lire</t>
  </si>
  <si>
    <t xml:space="preserve">Ecrire </t>
  </si>
  <si>
    <t>Français</t>
  </si>
  <si>
    <t>Mathématiques</t>
  </si>
  <si>
    <t>Résultats par élève, en Français et en Mathématiques, aux évaluations de début de CE2</t>
  </si>
  <si>
    <t>Et Langue</t>
  </si>
  <si>
    <t>Oral</t>
  </si>
  <si>
    <t>Moyenne école</t>
  </si>
  <si>
    <t>Réussite du domaine</t>
  </si>
  <si>
    <t xml:space="preserve">Elèves </t>
  </si>
  <si>
    <t>Réussite &lt;25%</t>
  </si>
  <si>
    <t>Réussite     ≥ 25%      &lt; 50%</t>
  </si>
  <si>
    <t>Réussite &lt; 25%</t>
  </si>
  <si>
    <t>Lexiq.</t>
  </si>
  <si>
    <t>Onglets</t>
  </si>
  <si>
    <t>Graphiques</t>
  </si>
  <si>
    <t>Résultats en pourcentages des élèves et de l'école.</t>
  </si>
  <si>
    <t>Graphiques par élève, par matière, par domaine et en lien avec les résultats de l'école</t>
  </si>
  <si>
    <t>Espace                et                  Géométrie</t>
  </si>
  <si>
    <t xml:space="preserve">Grandeurs          et              mesures </t>
  </si>
  <si>
    <t xml:space="preserve">Grandeurs           et              mesures </t>
  </si>
  <si>
    <t>Espace              et                  Géométrie</t>
  </si>
  <si>
    <t>Réussite               ≥ 25% et &lt;50%</t>
  </si>
  <si>
    <t>Résultats élèves</t>
  </si>
  <si>
    <t>Cliquer dans la case "élève" pour choisir un enfant et afficher les graphiques.</t>
  </si>
  <si>
    <t>FRANÇAIS</t>
  </si>
  <si>
    <t>MATHEMATIQUES</t>
  </si>
  <si>
    <r>
      <t>Dans "</t>
    </r>
    <r>
      <rPr>
        <i/>
        <sz val="11"/>
        <color theme="1"/>
        <rFont val="Arial"/>
        <family val="2"/>
      </rPr>
      <t>Paramètres</t>
    </r>
    <r>
      <rPr>
        <sz val="11"/>
        <color theme="1"/>
        <rFont val="Arial"/>
        <family val="2"/>
      </rPr>
      <t>", saisir le nom de l'école, puis le nom et le prénom des élèves (Max 100).                        Dans "</t>
    </r>
    <r>
      <rPr>
        <i/>
        <sz val="11"/>
        <color theme="1"/>
        <rFont val="Arial"/>
        <family val="2"/>
      </rPr>
      <t>Codes</t>
    </r>
    <r>
      <rPr>
        <sz val="11"/>
        <color theme="1"/>
        <rFont val="Arial"/>
        <family val="2"/>
      </rPr>
      <t>", saisir les résultats.</t>
    </r>
  </si>
  <si>
    <t>Application destinée à collecter et analyser les résultats des évaluations de début de CE2</t>
  </si>
  <si>
    <t>Noter "1" pour la réponse attendue, "9" pour une réponse erronée et "0" pour une absence de réponse. NE PAS LAISSER DE CASE VIDE.</t>
  </si>
  <si>
    <t>Seules les feuilles "Synthèse Domaine" et "Graphique" ont vocation à être imprimées.</t>
  </si>
  <si>
    <t>Déchiffrer des mots connus et inconnus.
Lire un texte à haute voix.</t>
  </si>
  <si>
    <t>Maitriser le sens des mots les plus courants.
Trouver le contraire d'un mot.</t>
  </si>
  <si>
    <t>Maitriser le sens et l'orthographe des mots les plus courants.
Trouver le synonyme d'un mot.</t>
  </si>
  <si>
    <t>Dénombrer une collection.</t>
  </si>
  <si>
    <t>Proposer un sujet qui correspond à la forme verbale donnée.</t>
  </si>
  <si>
    <t>Comparer les unités de mesure et leurs relations (durées).</t>
  </si>
  <si>
    <t>Reconnaître un carré, un rectangle, un triangle, un cercle. Marquer des angles droits.</t>
  </si>
  <si>
    <t>2017-2018</t>
  </si>
  <si>
    <t>Année scolaire 2017-2018</t>
  </si>
  <si>
    <t>pièce n° 7 - Evaluations début CE2 de Français et de Mathématiques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</si>
</sst>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1"/>
      <color rgb="FF000000"/>
      <name val="Arial"/>
      <family val="2"/>
    </font>
    <font>
      <i/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0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3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Calibri"/>
      <family val="2"/>
      <scheme val="minor"/>
    </font>
    <font>
      <sz val="12"/>
      <color theme="0"/>
      <name val="Arial"/>
      <family val="2"/>
    </font>
    <font>
      <b/>
      <sz val="28"/>
      <color theme="1"/>
      <name val="Arial"/>
      <family val="2"/>
    </font>
    <font>
      <b/>
      <sz val="28"/>
      <name val="Arial"/>
      <family val="2"/>
    </font>
    <font>
      <sz val="28"/>
      <color theme="1"/>
      <name val="Arial"/>
      <family val="2"/>
    </font>
    <font>
      <b/>
      <sz val="28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2"/>
      <color theme="8" tint="-0.249977111117893"/>
      <name val="Arial"/>
      <family val="2"/>
    </font>
    <font>
      <b/>
      <sz val="12"/>
      <color theme="9" tint="-0.249977111117893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</cellStyleXfs>
  <cellXfs count="47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5" borderId="20" xfId="0" applyFont="1" applyFill="1" applyBorder="1" applyAlignment="1"/>
    <xf numFmtId="0" fontId="0" fillId="5" borderId="21" xfId="0" applyFill="1" applyBorder="1" applyAlignment="1"/>
    <xf numFmtId="0" fontId="0" fillId="0" borderId="24" xfId="0" applyBorder="1"/>
    <xf numFmtId="0" fontId="2" fillId="0" borderId="23" xfId="0" applyFont="1" applyBorder="1" applyAlignment="1"/>
    <xf numFmtId="0" fontId="0" fillId="0" borderId="0" xfId="0" applyAlignment="1">
      <alignment horizontal="center" vertical="center"/>
    </xf>
    <xf numFmtId="164" fontId="20" fillId="0" borderId="0" xfId="2" applyNumberFormat="1" applyFont="1" applyAlignment="1">
      <alignment horizontal="center" vertical="center" wrapText="1"/>
    </xf>
    <xf numFmtId="0" fontId="21" fillId="0" borderId="0" xfId="0" applyFont="1"/>
    <xf numFmtId="0" fontId="9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164" fontId="23" fillId="0" borderId="0" xfId="2" applyNumberFormat="1" applyFont="1" applyAlignment="1">
      <alignment horizontal="center" vertical="center" wrapText="1"/>
    </xf>
    <xf numFmtId="0" fontId="21" fillId="0" borderId="0" xfId="0" applyFont="1" applyBorder="1"/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wrapText="1"/>
    </xf>
    <xf numFmtId="0" fontId="24" fillId="0" borderId="40" xfId="0" applyFont="1" applyFill="1" applyBorder="1" applyAlignment="1" applyProtection="1">
      <alignment horizontal="center" vertical="center" wrapText="1"/>
    </xf>
    <xf numFmtId="164" fontId="7" fillId="12" borderId="6" xfId="2" applyNumberFormat="1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4" fillId="0" borderId="46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4" fillId="0" borderId="60" xfId="0" applyFont="1" applyFill="1" applyBorder="1" applyAlignment="1" applyProtection="1">
      <alignment horizontal="center" vertical="center" wrapText="1"/>
    </xf>
    <xf numFmtId="0" fontId="24" fillId="0" borderId="52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/>
    <xf numFmtId="49" fontId="34" fillId="13" borderId="61" xfId="3" applyNumberFormat="1" applyFont="1" applyFill="1" applyBorder="1" applyAlignment="1" applyProtection="1">
      <alignment horizontal="center" vertical="center" textRotation="90"/>
      <protection hidden="1"/>
    </xf>
    <xf numFmtId="49" fontId="34" fillId="13" borderId="62" xfId="3" applyNumberFormat="1" applyFont="1" applyFill="1" applyBorder="1" applyAlignment="1" applyProtection="1">
      <alignment horizontal="center" vertical="center" textRotation="90"/>
      <protection hidden="1"/>
    </xf>
    <xf numFmtId="49" fontId="34" fillId="13" borderId="63" xfId="3" applyNumberFormat="1" applyFont="1" applyFill="1" applyBorder="1" applyAlignment="1" applyProtection="1">
      <alignment horizontal="center" vertical="center" textRotation="90"/>
      <protection hidden="1"/>
    </xf>
    <xf numFmtId="0" fontId="0" fillId="8" borderId="64" xfId="0" applyFill="1" applyBorder="1" applyAlignment="1">
      <alignment horizontal="center" vertical="center" textRotation="90"/>
    </xf>
    <xf numFmtId="0" fontId="0" fillId="8" borderId="20" xfId="0" applyFill="1" applyBorder="1" applyAlignment="1">
      <alignment horizontal="center" vertical="center" textRotation="90"/>
    </xf>
    <xf numFmtId="0" fontId="0" fillId="8" borderId="66" xfId="0" applyFill="1" applyBorder="1" applyAlignment="1">
      <alignment horizontal="center" vertical="center" textRotation="90"/>
    </xf>
    <xf numFmtId="0" fontId="0" fillId="8" borderId="67" xfId="0" applyFill="1" applyBorder="1" applyAlignment="1">
      <alignment horizontal="center" vertical="center" textRotation="90"/>
    </xf>
    <xf numFmtId="0" fontId="0" fillId="8" borderId="21" xfId="0" applyFill="1" applyBorder="1" applyAlignment="1">
      <alignment horizontal="center" vertical="center" textRotation="90"/>
    </xf>
    <xf numFmtId="0" fontId="0" fillId="8" borderId="65" xfId="0" applyFill="1" applyBorder="1" applyAlignment="1">
      <alignment horizontal="center" vertical="center" textRotation="90"/>
    </xf>
    <xf numFmtId="0" fontId="7" fillId="12" borderId="12" xfId="0" applyFont="1" applyFill="1" applyBorder="1" applyAlignment="1">
      <alignment horizontal="center" vertical="center" wrapText="1"/>
    </xf>
    <xf numFmtId="9" fontId="25" fillId="0" borderId="6" xfId="0" applyNumberFormat="1" applyFont="1" applyBorder="1" applyAlignment="1">
      <alignment horizontal="center" vertical="center" wrapText="1"/>
    </xf>
    <xf numFmtId="0" fontId="0" fillId="0" borderId="68" xfId="0" applyBorder="1"/>
    <xf numFmtId="0" fontId="1" fillId="0" borderId="24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left" indent="1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left" indent="1"/>
    </xf>
    <xf numFmtId="0" fontId="0" fillId="0" borderId="79" xfId="0" applyBorder="1"/>
    <xf numFmtId="0" fontId="26" fillId="0" borderId="28" xfId="0" applyFont="1" applyBorder="1" applyAlignment="1">
      <alignment horizontal="center" vertical="center"/>
    </xf>
    <xf numFmtId="49" fontId="35" fillId="14" borderId="6" xfId="0" applyNumberFormat="1" applyFont="1" applyFill="1" applyBorder="1" applyAlignment="1">
      <alignment horizontal="center" vertical="center"/>
    </xf>
    <xf numFmtId="49" fontId="35" fillId="8" borderId="6" xfId="0" applyNumberFormat="1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38" fillId="0" borderId="0" xfId="0" applyFont="1"/>
    <xf numFmtId="0" fontId="23" fillId="0" borderId="40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horizontal="center" vertical="center" wrapText="1"/>
    </xf>
    <xf numFmtId="0" fontId="23" fillId="0" borderId="43" xfId="0" applyFont="1" applyFill="1" applyBorder="1" applyAlignment="1" applyProtection="1">
      <alignment horizontal="center" vertical="center" wrapText="1"/>
    </xf>
    <xf numFmtId="164" fontId="7" fillId="12" borderId="51" xfId="2" applyNumberFormat="1" applyFont="1" applyFill="1" applyBorder="1" applyAlignment="1">
      <alignment horizontal="center" vertical="center" wrapText="1"/>
    </xf>
    <xf numFmtId="0" fontId="0" fillId="0" borderId="90" xfId="0" applyBorder="1"/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23" xfId="0" applyFont="1" applyFill="1" applyBorder="1" applyAlignment="1">
      <alignment horizontal="left" vertical="center"/>
    </xf>
    <xf numFmtId="0" fontId="21" fillId="0" borderId="0" xfId="0" applyFont="1" applyFill="1"/>
    <xf numFmtId="164" fontId="39" fillId="0" borderId="0" xfId="2" applyNumberFormat="1" applyFont="1" applyFill="1" applyAlignment="1">
      <alignment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 applyProtection="1">
      <alignment horizontal="center" vertical="center" wrapText="1"/>
    </xf>
    <xf numFmtId="0" fontId="24" fillId="0" borderId="49" xfId="0" applyFont="1" applyFill="1" applyBorder="1" applyAlignment="1" applyProtection="1">
      <alignment horizontal="center" vertical="center" wrapText="1"/>
    </xf>
    <xf numFmtId="0" fontId="24" fillId="0" borderId="35" xfId="0" applyFont="1" applyFill="1" applyBorder="1" applyAlignment="1" applyProtection="1">
      <alignment horizontal="center" vertical="center" wrapText="1"/>
    </xf>
    <xf numFmtId="9" fontId="23" fillId="0" borderId="48" xfId="2" applyFont="1" applyFill="1" applyBorder="1" applyAlignment="1" applyProtection="1">
      <alignment horizontal="center" vertical="center" wrapText="1"/>
    </xf>
    <xf numFmtId="9" fontId="23" fillId="0" borderId="1" xfId="0" applyNumberFormat="1" applyFont="1" applyFill="1" applyBorder="1" applyAlignment="1" applyProtection="1">
      <alignment horizontal="center" vertical="center" wrapText="1"/>
    </xf>
    <xf numFmtId="9" fontId="23" fillId="0" borderId="31" xfId="0" applyNumberFormat="1" applyFont="1" applyFill="1" applyBorder="1" applyAlignment="1" applyProtection="1">
      <alignment horizontal="center" vertical="center" wrapText="1"/>
    </xf>
    <xf numFmtId="9" fontId="24" fillId="0" borderId="55" xfId="2" applyFont="1" applyFill="1" applyBorder="1" applyAlignment="1" applyProtection="1">
      <alignment horizontal="center" vertical="center" wrapText="1"/>
    </xf>
    <xf numFmtId="9" fontId="29" fillId="0" borderId="38" xfId="2" applyNumberFormat="1" applyFont="1" applyFill="1" applyBorder="1" applyAlignment="1">
      <alignment horizontal="center" vertical="center" wrapText="1"/>
    </xf>
    <xf numFmtId="9" fontId="29" fillId="0" borderId="1" xfId="2" applyNumberFormat="1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center" vertical="center" wrapText="1"/>
    </xf>
    <xf numFmtId="9" fontId="23" fillId="0" borderId="33" xfId="2" applyFont="1" applyFill="1" applyBorder="1" applyAlignment="1" applyProtection="1">
      <alignment horizontal="center" vertical="center" wrapText="1"/>
    </xf>
    <xf numFmtId="9" fontId="24" fillId="0" borderId="33" xfId="2" applyFont="1" applyFill="1" applyBorder="1" applyAlignment="1" applyProtection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 wrapText="1"/>
    </xf>
    <xf numFmtId="9" fontId="23" fillId="0" borderId="39" xfId="2" applyFont="1" applyFill="1" applyBorder="1" applyAlignment="1" applyProtection="1">
      <alignment horizontal="center" vertical="center" wrapText="1"/>
    </xf>
    <xf numFmtId="9" fontId="7" fillId="0" borderId="40" xfId="1" applyNumberFormat="1" applyFont="1" applyFill="1" applyBorder="1" applyAlignment="1">
      <alignment horizontal="center" vertical="center" wrapText="1"/>
    </xf>
    <xf numFmtId="9" fontId="29" fillId="0" borderId="40" xfId="1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</xf>
    <xf numFmtId="9" fontId="23" fillId="0" borderId="30" xfId="2" applyFont="1" applyFill="1" applyBorder="1" applyAlignment="1" applyProtection="1">
      <alignment horizontal="center" vertical="center" wrapText="1"/>
    </xf>
    <xf numFmtId="9" fontId="24" fillId="0" borderId="30" xfId="2" applyFont="1" applyFill="1" applyBorder="1" applyAlignment="1" applyProtection="1">
      <alignment horizontal="center" vertical="center" wrapText="1"/>
    </xf>
    <xf numFmtId="9" fontId="29" fillId="0" borderId="1" xfId="1" applyNumberFormat="1" applyFont="1" applyFill="1" applyBorder="1" applyAlignment="1">
      <alignment horizontal="center" vertical="center" wrapText="1"/>
    </xf>
    <xf numFmtId="1" fontId="24" fillId="0" borderId="1" xfId="2" applyNumberFormat="1" applyFont="1" applyFill="1" applyBorder="1" applyAlignment="1" applyProtection="1">
      <alignment horizontal="center" vertical="center" wrapText="1"/>
    </xf>
    <xf numFmtId="9" fontId="23" fillId="0" borderId="53" xfId="0" applyNumberFormat="1" applyFont="1" applyFill="1" applyBorder="1" applyAlignment="1" applyProtection="1">
      <alignment horizontal="center" vertical="center" wrapText="1"/>
    </xf>
    <xf numFmtId="1" fontId="23" fillId="0" borderId="40" xfId="2" applyNumberFormat="1" applyFont="1" applyFill="1" applyBorder="1" applyAlignment="1" applyProtection="1">
      <alignment horizontal="center" vertical="center" wrapText="1"/>
    </xf>
    <xf numFmtId="1" fontId="23" fillId="0" borderId="41" xfId="2" applyNumberFormat="1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 wrapText="1"/>
    </xf>
    <xf numFmtId="0" fontId="32" fillId="0" borderId="46" xfId="0" applyFont="1" applyFill="1" applyBorder="1" applyAlignment="1" applyProtection="1">
      <alignment horizontal="center" vertical="center" wrapText="1"/>
    </xf>
    <xf numFmtId="9" fontId="23" fillId="0" borderId="46" xfId="2" applyFont="1" applyFill="1" applyBorder="1" applyAlignment="1" applyProtection="1">
      <alignment horizontal="center" vertical="center" wrapText="1"/>
    </xf>
    <xf numFmtId="1" fontId="23" fillId="0" borderId="46" xfId="2" applyNumberFormat="1" applyFont="1" applyFill="1" applyBorder="1" applyAlignment="1" applyProtection="1">
      <alignment horizontal="center" vertical="center" wrapText="1"/>
    </xf>
    <xf numFmtId="1" fontId="23" fillId="0" borderId="1" xfId="2" applyNumberFormat="1" applyFont="1" applyFill="1" applyBorder="1" applyAlignment="1" applyProtection="1">
      <alignment horizontal="center" vertical="center" wrapText="1"/>
    </xf>
    <xf numFmtId="9" fontId="23" fillId="0" borderId="1" xfId="2" applyFont="1" applyFill="1" applyBorder="1" applyAlignment="1" applyProtection="1">
      <alignment horizontal="center" vertical="center" wrapText="1"/>
    </xf>
    <xf numFmtId="0" fontId="24" fillId="0" borderId="48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9" fontId="24" fillId="0" borderId="48" xfId="2" applyFont="1" applyFill="1" applyBorder="1" applyAlignment="1" applyProtection="1">
      <alignment horizontal="center" vertical="center" wrapText="1"/>
    </xf>
    <xf numFmtId="9" fontId="23" fillId="0" borderId="53" xfId="2" applyFont="1" applyFill="1" applyBorder="1" applyAlignment="1" applyProtection="1">
      <alignment horizontal="center" vertical="center" wrapText="1"/>
    </xf>
    <xf numFmtId="9" fontId="7" fillId="0" borderId="41" xfId="1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1" xfId="0" applyFont="1" applyFill="1" applyBorder="1" applyAlignment="1" applyProtection="1">
      <alignment horizontal="center" vertical="center" wrapText="1"/>
    </xf>
    <xf numFmtId="9" fontId="24" fillId="0" borderId="59" xfId="2" applyFont="1" applyFill="1" applyBorder="1" applyAlignment="1" applyProtection="1">
      <alignment horizontal="center" vertical="center" wrapText="1"/>
    </xf>
    <xf numFmtId="9" fontId="24" fillId="0" borderId="1" xfId="2" applyFont="1" applyFill="1" applyBorder="1" applyAlignment="1" applyProtection="1">
      <alignment horizontal="center" vertical="center" wrapText="1"/>
    </xf>
    <xf numFmtId="9" fontId="24" fillId="0" borderId="27" xfId="2" applyFont="1" applyFill="1" applyBorder="1" applyAlignment="1" applyProtection="1">
      <alignment horizontal="center" vertical="center" wrapText="1"/>
    </xf>
    <xf numFmtId="9" fontId="24" fillId="0" borderId="46" xfId="2" applyFont="1" applyFill="1" applyBorder="1" applyAlignment="1" applyProtection="1">
      <alignment horizontal="center" vertical="center" wrapText="1"/>
    </xf>
    <xf numFmtId="9" fontId="24" fillId="0" borderId="4" xfId="2" applyFont="1" applyFill="1" applyBorder="1" applyAlignment="1" applyProtection="1">
      <alignment horizontal="center" vertical="center" wrapText="1"/>
    </xf>
    <xf numFmtId="9" fontId="23" fillId="0" borderId="5" xfId="2" applyFont="1" applyFill="1" applyBorder="1" applyAlignment="1" applyProtection="1">
      <alignment horizontal="center" vertical="center" wrapText="1"/>
    </xf>
    <xf numFmtId="9" fontId="24" fillId="0" borderId="5" xfId="2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vertical="center" wrapText="1"/>
    </xf>
    <xf numFmtId="164" fontId="40" fillId="0" borderId="0" xfId="2" applyNumberFormat="1" applyFont="1" applyFill="1" applyBorder="1" applyAlignment="1">
      <alignment horizontal="center" vertical="center" wrapText="1"/>
    </xf>
    <xf numFmtId="164" fontId="41" fillId="0" borderId="0" xfId="2" applyNumberFormat="1" applyFont="1" applyFill="1" applyBorder="1" applyAlignment="1">
      <alignment horizontal="center" vertical="center" wrapText="1"/>
    </xf>
    <xf numFmtId="164" fontId="33" fillId="0" borderId="15" xfId="2" applyNumberFormat="1" applyFont="1" applyFill="1" applyBorder="1" applyAlignment="1">
      <alignment horizontal="center" vertical="center" wrapText="1"/>
    </xf>
    <xf numFmtId="0" fontId="21" fillId="16" borderId="16" xfId="0" applyFont="1" applyFill="1" applyBorder="1"/>
    <xf numFmtId="164" fontId="39" fillId="17" borderId="6" xfId="2" applyNumberFormat="1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9" fontId="9" fillId="0" borderId="1" xfId="2" applyFont="1" applyFill="1" applyBorder="1" applyAlignment="1" applyProtection="1">
      <alignment horizontal="center" vertical="center" wrapText="1"/>
    </xf>
    <xf numFmtId="1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Protection="1"/>
    <xf numFmtId="9" fontId="9" fillId="0" borderId="33" xfId="2" applyFont="1" applyFill="1" applyBorder="1" applyAlignment="1" applyProtection="1">
      <alignment horizontal="center" vertical="center" wrapText="1"/>
    </xf>
    <xf numFmtId="9" fontId="23" fillId="0" borderId="37" xfId="2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Protection="1"/>
    <xf numFmtId="0" fontId="9" fillId="0" borderId="0" xfId="0" applyFont="1" applyFill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1" fontId="9" fillId="0" borderId="41" xfId="2" applyNumberFormat="1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1" fontId="24" fillId="0" borderId="40" xfId="2" applyNumberFormat="1" applyFont="1" applyFill="1" applyBorder="1" applyAlignment="1" applyProtection="1">
      <alignment horizontal="center" vertical="center" wrapText="1"/>
    </xf>
    <xf numFmtId="1" fontId="8" fillId="0" borderId="41" xfId="2" applyNumberFormat="1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21" fillId="0" borderId="41" xfId="0" applyFont="1" applyFill="1" applyBorder="1" applyAlignment="1" applyProtection="1">
      <alignment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9" fontId="19" fillId="12" borderId="48" xfId="2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0" fillId="0" borderId="24" xfId="2" applyNumberFormat="1" applyFont="1" applyBorder="1" applyAlignment="1">
      <alignment horizontal="left" vertical="center" wrapText="1"/>
    </xf>
    <xf numFmtId="9" fontId="38" fillId="0" borderId="24" xfId="2" applyFont="1" applyBorder="1" applyAlignment="1">
      <alignment vertical="center"/>
    </xf>
    <xf numFmtId="0" fontId="43" fillId="16" borderId="6" xfId="0" applyFont="1" applyFill="1" applyBorder="1" applyAlignment="1">
      <alignment horizontal="center" vertical="center" wrapText="1"/>
    </xf>
    <xf numFmtId="164" fontId="43" fillId="17" borderId="15" xfId="2" applyNumberFormat="1" applyFont="1" applyFill="1" applyBorder="1" applyAlignment="1">
      <alignment horizontal="center" vertical="center" wrapText="1"/>
    </xf>
    <xf numFmtId="0" fontId="46" fillId="10" borderId="1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2" xfId="0" applyFont="1" applyBorder="1"/>
    <xf numFmtId="0" fontId="21" fillId="0" borderId="11" xfId="0" applyFont="1" applyBorder="1"/>
    <xf numFmtId="0" fontId="21" fillId="0" borderId="10" xfId="0" applyFont="1" applyBorder="1"/>
    <xf numFmtId="0" fontId="21" fillId="0" borderId="9" xfId="0" applyFont="1" applyBorder="1"/>
    <xf numFmtId="0" fontId="21" fillId="0" borderId="51" xfId="0" applyFont="1" applyBorder="1"/>
    <xf numFmtId="0" fontId="21" fillId="0" borderId="17" xfId="0" applyFont="1" applyBorder="1"/>
    <xf numFmtId="9" fontId="21" fillId="0" borderId="0" xfId="0" applyNumberFormat="1" applyFont="1"/>
    <xf numFmtId="0" fontId="50" fillId="0" borderId="17" xfId="0" applyFont="1" applyBorder="1"/>
    <xf numFmtId="0" fontId="50" fillId="0" borderId="0" xfId="0" applyFont="1"/>
    <xf numFmtId="0" fontId="23" fillId="0" borderId="0" xfId="0" applyFont="1" applyFill="1"/>
    <xf numFmtId="0" fontId="23" fillId="0" borderId="0" xfId="0" applyFont="1"/>
    <xf numFmtId="0" fontId="24" fillId="0" borderId="0" xfId="0" applyFont="1" applyFill="1"/>
    <xf numFmtId="0" fontId="24" fillId="0" borderId="0" xfId="0" applyFont="1"/>
    <xf numFmtId="0" fontId="0" fillId="0" borderId="0" xfId="0" applyFont="1"/>
    <xf numFmtId="0" fontId="0" fillId="0" borderId="0" xfId="0" applyFont="1" applyBorder="1"/>
    <xf numFmtId="0" fontId="21" fillId="0" borderId="0" xfId="0" applyFont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0" fillId="7" borderId="6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0" fillId="7" borderId="15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50" fillId="7" borderId="14" xfId="0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0" borderId="2" xfId="0" applyFont="1" applyBorder="1" applyAlignment="1"/>
    <xf numFmtId="0" fontId="21" fillId="11" borderId="1" xfId="0" applyFont="1" applyFill="1" applyBorder="1"/>
    <xf numFmtId="0" fontId="21" fillId="12" borderId="1" xfId="0" applyFont="1" applyFill="1" applyBorder="1"/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/>
    </xf>
    <xf numFmtId="9" fontId="21" fillId="12" borderId="88" xfId="0" applyNumberFormat="1" applyFont="1" applyFill="1" applyBorder="1" applyAlignment="1">
      <alignment horizontal="center" vertical="center"/>
    </xf>
    <xf numFmtId="9" fontId="21" fillId="12" borderId="83" xfId="0" applyNumberFormat="1" applyFont="1" applyFill="1" applyBorder="1" applyAlignment="1">
      <alignment horizontal="center" vertical="center"/>
    </xf>
    <xf numFmtId="9" fontId="21" fillId="10" borderId="89" xfId="0" applyNumberFormat="1" applyFont="1" applyFill="1" applyBorder="1" applyAlignment="1">
      <alignment horizontal="center" vertical="center"/>
    </xf>
    <xf numFmtId="9" fontId="21" fillId="10" borderId="88" xfId="0" applyNumberFormat="1" applyFont="1" applyFill="1" applyBorder="1" applyAlignment="1">
      <alignment horizontal="center" vertical="center"/>
    </xf>
    <xf numFmtId="9" fontId="21" fillId="10" borderId="83" xfId="0" applyNumberFormat="1" applyFont="1" applyFill="1" applyBorder="1" applyAlignment="1">
      <alignment horizontal="center" vertical="center"/>
    </xf>
    <xf numFmtId="9" fontId="21" fillId="12" borderId="89" xfId="0" applyNumberFormat="1" applyFont="1" applyFill="1" applyBorder="1" applyAlignment="1">
      <alignment horizontal="center" vertical="center"/>
    </xf>
    <xf numFmtId="9" fontId="21" fillId="0" borderId="83" xfId="0" applyNumberFormat="1" applyFont="1" applyFill="1" applyBorder="1" applyAlignment="1">
      <alignment horizontal="center" vertical="center"/>
    </xf>
    <xf numFmtId="9" fontId="21" fillId="12" borderId="16" xfId="2" applyFont="1" applyFill="1" applyBorder="1" applyAlignment="1">
      <alignment horizontal="center" vertical="center"/>
    </xf>
    <xf numFmtId="9" fontId="21" fillId="0" borderId="16" xfId="2" applyFont="1" applyBorder="1" applyAlignment="1">
      <alignment horizontal="center" vertical="center"/>
    </xf>
    <xf numFmtId="9" fontId="21" fillId="10" borderId="16" xfId="2" applyFont="1" applyFill="1" applyBorder="1" applyAlignment="1">
      <alignment horizontal="center" vertical="center"/>
    </xf>
    <xf numFmtId="9" fontId="21" fillId="6" borderId="19" xfId="2" applyFont="1" applyFill="1" applyBorder="1" applyAlignment="1">
      <alignment horizontal="center" vertical="center"/>
    </xf>
    <xf numFmtId="9" fontId="21" fillId="12" borderId="84" xfId="2" applyFont="1" applyFill="1" applyBorder="1" applyAlignment="1">
      <alignment horizontal="center" vertical="center"/>
    </xf>
    <xf numFmtId="9" fontId="21" fillId="0" borderId="16" xfId="2" applyFont="1" applyFill="1" applyBorder="1" applyAlignment="1">
      <alignment horizontal="center" vertical="center"/>
    </xf>
    <xf numFmtId="9" fontId="21" fillId="8" borderId="16" xfId="0" applyNumberFormat="1" applyFont="1" applyFill="1" applyBorder="1" applyAlignment="1">
      <alignment horizontal="center" vertical="center"/>
    </xf>
    <xf numFmtId="9" fontId="21" fillId="0" borderId="5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8" fillId="18" borderId="92" xfId="0" applyFont="1" applyFill="1" applyBorder="1" applyAlignment="1">
      <alignment horizontal="center" vertical="center" wrapText="1"/>
    </xf>
    <xf numFmtId="0" fontId="38" fillId="15" borderId="9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90" xfId="0" applyFont="1" applyBorder="1"/>
    <xf numFmtId="0" fontId="0" fillId="0" borderId="23" xfId="0" applyFont="1" applyBorder="1"/>
    <xf numFmtId="0" fontId="0" fillId="0" borderId="79" xfId="0" applyFont="1" applyBorder="1" applyAlignment="1">
      <alignment horizontal="center" vertical="center" wrapText="1"/>
    </xf>
    <xf numFmtId="0" fontId="0" fillId="0" borderId="24" xfId="0" applyFont="1" applyBorder="1"/>
    <xf numFmtId="0" fontId="0" fillId="0" borderId="0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top" wrapText="1"/>
    </xf>
    <xf numFmtId="0" fontId="57" fillId="0" borderId="75" xfId="0" applyFont="1" applyFill="1" applyBorder="1" applyAlignment="1">
      <alignment horizontal="center" vertical="center" textRotation="90" wrapText="1"/>
    </xf>
    <xf numFmtId="0" fontId="57" fillId="0" borderId="77" xfId="0" applyFont="1" applyFill="1" applyBorder="1" applyAlignment="1">
      <alignment horizontal="center" vertical="center" textRotation="90" wrapText="1"/>
    </xf>
    <xf numFmtId="0" fontId="57" fillId="0" borderId="78" xfId="0" applyFont="1" applyFill="1" applyBorder="1" applyAlignment="1">
      <alignment horizontal="center" vertical="center" textRotation="90" wrapText="1"/>
    </xf>
    <xf numFmtId="0" fontId="57" fillId="0" borderId="76" xfId="0" applyFont="1" applyFill="1" applyBorder="1" applyAlignment="1">
      <alignment horizontal="center" vertical="center" textRotation="90" wrapText="1"/>
    </xf>
    <xf numFmtId="0" fontId="50" fillId="7" borderId="7" xfId="0" applyFont="1" applyFill="1" applyBorder="1" applyAlignment="1">
      <alignment horizontal="center" vertical="center" wrapText="1"/>
    </xf>
    <xf numFmtId="0" fontId="50" fillId="7" borderId="8" xfId="0" applyFont="1" applyFill="1" applyBorder="1" applyAlignment="1">
      <alignment vertical="center"/>
    </xf>
    <xf numFmtId="0" fontId="50" fillId="7" borderId="9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0" fontId="52" fillId="0" borderId="1" xfId="0" applyFont="1" applyBorder="1" applyAlignment="1">
      <alignment horizontal="right" vertical="center"/>
    </xf>
    <xf numFmtId="9" fontId="56" fillId="18" borderId="4" xfId="0" applyNumberFormat="1" applyFont="1" applyFill="1" applyBorder="1" applyAlignment="1">
      <alignment horizontal="center" vertical="center" wrapText="1"/>
    </xf>
    <xf numFmtId="9" fontId="56" fillId="18" borderId="93" xfId="0" applyNumberFormat="1" applyFont="1" applyFill="1" applyBorder="1" applyAlignment="1">
      <alignment horizontal="center" vertical="center" wrapText="1"/>
    </xf>
    <xf numFmtId="9" fontId="56" fillId="18" borderId="4" xfId="2" applyNumberFormat="1" applyFont="1" applyFill="1" applyBorder="1" applyAlignment="1">
      <alignment horizontal="center" vertical="center" wrapText="1"/>
    </xf>
    <xf numFmtId="9" fontId="56" fillId="18" borderId="98" xfId="0" applyNumberFormat="1" applyFont="1" applyFill="1" applyBorder="1" applyAlignment="1">
      <alignment horizontal="center" vertical="center" wrapText="1"/>
    </xf>
    <xf numFmtId="9" fontId="56" fillId="18" borderId="99" xfId="0" applyNumberFormat="1" applyFont="1" applyFill="1" applyBorder="1" applyAlignment="1">
      <alignment horizontal="center" vertical="center" wrapText="1"/>
    </xf>
    <xf numFmtId="9" fontId="56" fillId="15" borderId="77" xfId="0" applyNumberFormat="1" applyFont="1" applyFill="1" applyBorder="1" applyAlignment="1">
      <alignment horizontal="center" vertical="center" wrapText="1"/>
    </xf>
    <xf numFmtId="9" fontId="56" fillId="15" borderId="95" xfId="0" applyNumberFormat="1" applyFont="1" applyFill="1" applyBorder="1" applyAlignment="1">
      <alignment horizontal="center" vertical="center" wrapText="1"/>
    </xf>
    <xf numFmtId="9" fontId="56" fillId="15" borderId="75" xfId="0" applyNumberFormat="1" applyFont="1" applyFill="1" applyBorder="1" applyAlignment="1">
      <alignment horizontal="center" vertical="center" wrapText="1"/>
    </xf>
    <xf numFmtId="9" fontId="56" fillId="15" borderId="97" xfId="2" applyNumberFormat="1" applyFont="1" applyFill="1" applyBorder="1" applyAlignment="1">
      <alignment horizontal="center" vertical="center"/>
    </xf>
    <xf numFmtId="9" fontId="56" fillId="15" borderId="76" xfId="2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1" fontId="0" fillId="0" borderId="31" xfId="0" applyNumberForma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9" fontId="21" fillId="12" borderId="13" xfId="2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horizontal="center" vertical="center"/>
    </xf>
    <xf numFmtId="9" fontId="21" fillId="12" borderId="9" xfId="2" applyFont="1" applyFill="1" applyBorder="1" applyAlignment="1">
      <alignment horizontal="center" vertical="center"/>
    </xf>
    <xf numFmtId="0" fontId="22" fillId="15" borderId="102" xfId="0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49" fontId="8" fillId="0" borderId="104" xfId="0" applyNumberFormat="1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55" fillId="0" borderId="106" xfId="0" applyFont="1" applyBorder="1" applyAlignment="1">
      <alignment horizontal="left" indent="1"/>
    </xf>
    <xf numFmtId="0" fontId="55" fillId="0" borderId="107" xfId="0" applyFont="1" applyBorder="1" applyAlignment="1">
      <alignment horizontal="left" indent="1"/>
    </xf>
    <xf numFmtId="0" fontId="55" fillId="0" borderId="94" xfId="0" applyFont="1" applyBorder="1" applyAlignment="1">
      <alignment horizontal="left" indent="1"/>
    </xf>
    <xf numFmtId="9" fontId="56" fillId="18" borderId="108" xfId="0" applyNumberFormat="1" applyFont="1" applyFill="1" applyBorder="1" applyAlignment="1">
      <alignment horizontal="center" vertical="center" wrapText="1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60" fillId="2" borderId="12" xfId="0" applyFont="1" applyFill="1" applyBorder="1" applyAlignment="1">
      <alignment horizontal="center" vertical="center" shrinkToFit="1"/>
    </xf>
    <xf numFmtId="0" fontId="60" fillId="2" borderId="13" xfId="0" applyFont="1" applyFill="1" applyBorder="1" applyAlignment="1">
      <alignment horizontal="center" vertical="center" shrinkToFit="1"/>
    </xf>
    <xf numFmtId="0" fontId="40" fillId="10" borderId="0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50" fillId="7" borderId="15" xfId="0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9" borderId="51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51" fillId="10" borderId="3" xfId="0" applyFont="1" applyFill="1" applyBorder="1" applyAlignment="1"/>
    <xf numFmtId="0" fontId="21" fillId="0" borderId="3" xfId="0" applyFont="1" applyBorder="1" applyAlignment="1"/>
    <xf numFmtId="0" fontId="21" fillId="0" borderId="0" xfId="0" applyFont="1" applyAlignment="1"/>
    <xf numFmtId="0" fontId="2" fillId="15" borderId="20" xfId="0" applyFont="1" applyFill="1" applyBorder="1" applyAlignment="1">
      <alignment vertical="center"/>
    </xf>
    <xf numFmtId="0" fontId="2" fillId="15" borderId="21" xfId="0" applyFont="1" applyFill="1" applyBorder="1" applyAlignment="1">
      <alignment vertical="center"/>
    </xf>
    <xf numFmtId="0" fontId="2" fillId="15" borderId="22" xfId="0" applyFont="1" applyFill="1" applyBorder="1" applyAlignment="1">
      <alignment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36" fillId="0" borderId="15" xfId="2" applyNumberFormat="1" applyFont="1" applyFill="1" applyBorder="1" applyAlignment="1">
      <alignment horizontal="center" vertical="center" wrapText="1"/>
    </xf>
    <xf numFmtId="164" fontId="36" fillId="0" borderId="14" xfId="2" applyNumberFormat="1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164" fontId="36" fillId="0" borderId="7" xfId="2" applyNumberFormat="1" applyFont="1" applyFill="1" applyBorder="1" applyAlignment="1">
      <alignment horizontal="center" vertical="center" wrapText="1"/>
    </xf>
    <xf numFmtId="164" fontId="36" fillId="0" borderId="8" xfId="2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44" fillId="15" borderId="11" xfId="0" applyFont="1" applyFill="1" applyBorder="1" applyAlignment="1">
      <alignment horizontal="center" vertical="center"/>
    </xf>
    <xf numFmtId="0" fontId="44" fillId="15" borderId="9" xfId="0" applyFont="1" applyFill="1" applyBorder="1" applyAlignment="1">
      <alignment horizontal="center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13" xfId="0" applyFont="1" applyBorder="1" applyAlignment="1" applyProtection="1">
      <alignment horizontal="center" vertical="center"/>
      <protection locked="0"/>
    </xf>
    <xf numFmtId="0" fontId="48" fillId="0" borderId="19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36" fillId="0" borderId="16" xfId="2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31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7" fillId="0" borderId="3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 wrapText="1"/>
    </xf>
    <xf numFmtId="0" fontId="12" fillId="0" borderId="14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4" fontId="19" fillId="0" borderId="18" xfId="2" applyNumberFormat="1" applyFont="1" applyFill="1" applyBorder="1" applyAlignment="1">
      <alignment horizontal="center" vertical="center" wrapText="1"/>
    </xf>
    <xf numFmtId="164" fontId="19" fillId="0" borderId="17" xfId="2" applyNumberFormat="1" applyFont="1" applyFill="1" applyBorder="1" applyAlignment="1">
      <alignment horizontal="center" vertical="center" wrapText="1"/>
    </xf>
    <xf numFmtId="164" fontId="19" fillId="0" borderId="19" xfId="2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164" fontId="36" fillId="0" borderId="18" xfId="2" applyNumberFormat="1" applyFont="1" applyFill="1" applyBorder="1" applyAlignment="1">
      <alignment horizontal="center" vertical="center" wrapText="1"/>
    </xf>
    <xf numFmtId="164" fontId="36" fillId="0" borderId="17" xfId="2" applyNumberFormat="1" applyFont="1" applyFill="1" applyBorder="1" applyAlignment="1">
      <alignment horizontal="center" vertical="center" wrapText="1"/>
    </xf>
    <xf numFmtId="164" fontId="36" fillId="0" borderId="19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31" fillId="0" borderId="7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164" fontId="19" fillId="0" borderId="51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164" fontId="36" fillId="0" borderId="51" xfId="2" applyNumberFormat="1" applyFont="1" applyFill="1" applyBorder="1" applyAlignment="1">
      <alignment horizontal="center" vertical="center" wrapText="1"/>
    </xf>
    <xf numFmtId="164" fontId="36" fillId="0" borderId="0" xfId="2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44" fillId="8" borderId="12" xfId="0" applyFont="1" applyFill="1" applyBorder="1" applyAlignment="1">
      <alignment horizontal="center" vertical="center"/>
    </xf>
    <xf numFmtId="0" fontId="44" fillId="8" borderId="10" xfId="0" applyFont="1" applyFill="1" applyBorder="1" applyAlignment="1">
      <alignment horizontal="center" vertical="center"/>
    </xf>
    <xf numFmtId="0" fontId="44" fillId="8" borderId="13" xfId="0" applyFont="1" applyFill="1" applyBorder="1" applyAlignment="1">
      <alignment horizontal="center" vertical="center"/>
    </xf>
    <xf numFmtId="0" fontId="8" fillId="12" borderId="12" xfId="0" applyFont="1" applyFill="1" applyBorder="1" applyAlignment="1" applyProtection="1">
      <alignment horizontal="center" vertical="center" wrapText="1"/>
    </xf>
    <xf numFmtId="0" fontId="8" fillId="12" borderId="10" xfId="0" applyFont="1" applyFill="1" applyBorder="1" applyAlignment="1" applyProtection="1">
      <alignment horizontal="center" vertical="center" wrapText="1"/>
    </xf>
    <xf numFmtId="0" fontId="8" fillId="12" borderId="13" xfId="0" applyFont="1" applyFill="1" applyBorder="1" applyAlignment="1" applyProtection="1">
      <alignment horizontal="center" vertical="center" wrapText="1"/>
    </xf>
    <xf numFmtId="164" fontId="5" fillId="12" borderId="12" xfId="2" applyNumberFormat="1" applyFont="1" applyFill="1" applyBorder="1" applyAlignment="1" applyProtection="1">
      <alignment horizontal="center" vertical="center" wrapText="1"/>
    </xf>
    <xf numFmtId="164" fontId="5" fillId="12" borderId="10" xfId="2" applyNumberFormat="1" applyFont="1" applyFill="1" applyBorder="1" applyAlignment="1" applyProtection="1">
      <alignment horizontal="center" vertical="center" wrapText="1"/>
    </xf>
    <xf numFmtId="164" fontId="5" fillId="12" borderId="13" xfId="2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164" fontId="45" fillId="8" borderId="12" xfId="2" applyNumberFormat="1" applyFont="1" applyFill="1" applyBorder="1" applyAlignment="1">
      <alignment horizontal="center" vertical="center" wrapText="1"/>
    </xf>
    <xf numFmtId="164" fontId="45" fillId="8" borderId="10" xfId="2" applyNumberFormat="1" applyFont="1" applyFill="1" applyBorder="1" applyAlignment="1">
      <alignment horizontal="center" vertical="center" wrapText="1"/>
    </xf>
    <xf numFmtId="164" fontId="45" fillId="8" borderId="13" xfId="2" applyNumberFormat="1" applyFont="1" applyFill="1" applyBorder="1" applyAlignment="1">
      <alignment horizontal="center" vertical="center" wrapText="1"/>
    </xf>
    <xf numFmtId="164" fontId="28" fillId="0" borderId="15" xfId="0" applyNumberFormat="1" applyFont="1" applyBorder="1" applyAlignment="1">
      <alignment horizontal="center" vertical="center" wrapText="1"/>
    </xf>
    <xf numFmtId="164" fontId="28" fillId="0" borderId="16" xfId="0" applyNumberFormat="1" applyFont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textRotation="90" wrapText="1"/>
    </xf>
    <xf numFmtId="0" fontId="58" fillId="0" borderId="16" xfId="0" applyFont="1" applyFill="1" applyBorder="1" applyAlignment="1">
      <alignment horizontal="center" vertical="center" textRotation="90" wrapText="1"/>
    </xf>
    <xf numFmtId="164" fontId="44" fillId="15" borderId="12" xfId="2" applyNumberFormat="1" applyFont="1" applyFill="1" applyBorder="1" applyAlignment="1">
      <alignment horizontal="center" vertical="center" wrapText="1"/>
    </xf>
    <xf numFmtId="164" fontId="44" fillId="15" borderId="10" xfId="2" applyNumberFormat="1" applyFont="1" applyFill="1" applyBorder="1" applyAlignment="1">
      <alignment horizontal="center" vertical="center" wrapText="1"/>
    </xf>
    <xf numFmtId="164" fontId="44" fillId="15" borderId="13" xfId="2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textRotation="90" wrapText="1"/>
    </xf>
    <xf numFmtId="0" fontId="27" fillId="0" borderId="14" xfId="0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textRotation="90" wrapText="1"/>
    </xf>
    <xf numFmtId="0" fontId="59" fillId="0" borderId="16" xfId="0" applyFont="1" applyFill="1" applyBorder="1" applyAlignment="1">
      <alignment horizontal="center" vertical="center" textRotation="90" wrapText="1"/>
    </xf>
    <xf numFmtId="0" fontId="49" fillId="6" borderId="24" xfId="0" applyFont="1" applyFill="1" applyBorder="1" applyAlignment="1">
      <alignment horizontal="center" vertical="center"/>
    </xf>
    <xf numFmtId="0" fontId="49" fillId="6" borderId="85" xfId="0" applyFont="1" applyFill="1" applyBorder="1" applyAlignment="1">
      <alignment horizontal="center" vertical="center"/>
    </xf>
    <xf numFmtId="0" fontId="49" fillId="8" borderId="86" xfId="0" applyFont="1" applyFill="1" applyBorder="1" applyAlignment="1">
      <alignment horizontal="center" vertical="center"/>
    </xf>
    <xf numFmtId="0" fontId="49" fillId="8" borderId="87" xfId="0" applyFont="1" applyFill="1" applyBorder="1" applyAlignment="1">
      <alignment horizontal="center" vertical="center"/>
    </xf>
    <xf numFmtId="0" fontId="24" fillId="6" borderId="81" xfId="0" applyFont="1" applyFill="1" applyBorder="1" applyAlignment="1">
      <alignment horizontal="center" vertical="center" wrapText="1"/>
    </xf>
    <xf numFmtId="0" fontId="24" fillId="6" borderId="82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80" xfId="0" applyFont="1" applyFill="1" applyBorder="1" applyAlignment="1">
      <alignment horizontal="center" vertical="center" wrapText="1"/>
    </xf>
    <xf numFmtId="0" fontId="54" fillId="12" borderId="7" xfId="0" applyFont="1" applyFill="1" applyBorder="1" applyAlignment="1">
      <alignment horizontal="center" vertical="center" textRotation="90"/>
    </xf>
    <xf numFmtId="0" fontId="54" fillId="12" borderId="9" xfId="0" applyFont="1" applyFill="1" applyBorder="1" applyAlignment="1">
      <alignment horizontal="center" vertical="center" textRotation="90"/>
    </xf>
    <xf numFmtId="0" fontId="54" fillId="0" borderId="15" xfId="0" applyFont="1" applyFill="1" applyBorder="1" applyAlignment="1">
      <alignment horizontal="center" vertical="center" textRotation="90"/>
    </xf>
    <xf numFmtId="0" fontId="54" fillId="0" borderId="16" xfId="0" applyFont="1" applyFill="1" applyBorder="1" applyAlignment="1">
      <alignment horizontal="center" vertical="center" textRotation="90"/>
    </xf>
    <xf numFmtId="0" fontId="54" fillId="12" borderId="15" xfId="0" applyFont="1" applyFill="1" applyBorder="1" applyAlignment="1">
      <alignment horizontal="center" vertical="center" textRotation="90" wrapText="1"/>
    </xf>
    <xf numFmtId="0" fontId="54" fillId="12" borderId="16" xfId="0" applyFont="1" applyFill="1" applyBorder="1" applyAlignment="1">
      <alignment horizontal="center" vertical="center" textRotation="90" wrapText="1"/>
    </xf>
    <xf numFmtId="0" fontId="54" fillId="0" borderId="15" xfId="0" applyFont="1" applyFill="1" applyBorder="1" applyAlignment="1">
      <alignment horizontal="center" vertical="center" textRotation="90" wrapText="1"/>
    </xf>
    <xf numFmtId="0" fontId="54" fillId="0" borderId="16" xfId="0" applyFont="1" applyFill="1" applyBorder="1" applyAlignment="1">
      <alignment horizontal="center" vertical="center" textRotation="90" wrapText="1"/>
    </xf>
    <xf numFmtId="9" fontId="53" fillId="12" borderId="10" xfId="2" applyFont="1" applyFill="1" applyBorder="1" applyAlignment="1">
      <alignment horizontal="center" vertical="center" wrapText="1"/>
    </xf>
    <xf numFmtId="9" fontId="53" fillId="12" borderId="13" xfId="2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3" fillId="12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30" fillId="15" borderId="20" xfId="0" applyFont="1" applyFill="1" applyBorder="1" applyAlignment="1">
      <alignment horizontal="center" vertical="center" wrapText="1"/>
    </xf>
    <xf numFmtId="0" fontId="30" fillId="15" borderId="21" xfId="0" applyFont="1" applyFill="1" applyBorder="1" applyAlignment="1">
      <alignment horizontal="center" vertical="center" wrapText="1"/>
    </xf>
    <xf numFmtId="0" fontId="30" fillId="15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textRotation="90" wrapText="1"/>
    </xf>
    <xf numFmtId="0" fontId="37" fillId="0" borderId="100" xfId="0" applyFont="1" applyBorder="1" applyAlignment="1">
      <alignment horizontal="center" vertical="center" textRotation="90" wrapText="1"/>
    </xf>
    <xf numFmtId="0" fontId="37" fillId="0" borderId="96" xfId="0" applyFont="1" applyBorder="1" applyAlignment="1">
      <alignment horizontal="center" vertical="center" textRotation="90" wrapText="1"/>
    </xf>
    <xf numFmtId="0" fontId="37" fillId="0" borderId="101" xfId="0" applyFont="1" applyBorder="1" applyAlignment="1">
      <alignment horizontal="center" vertical="center" textRotation="90" wrapText="1"/>
    </xf>
    <xf numFmtId="0" fontId="2" fillId="0" borderId="9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4" xfId="3" xr:uid="{00000000-0005-0000-0000-000002000000}"/>
    <cellStyle name="Pourcentage" xfId="2" builtinId="5"/>
  </cellStyles>
  <dxfs count="7">
    <dxf>
      <fill>
        <patternFill>
          <bgColor rgb="FFC00000"/>
        </patternFill>
      </fill>
    </dxf>
    <dxf>
      <fill>
        <patternFill>
          <bgColor rgb="FFFF990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ill>
        <patternFill>
          <bgColor rgb="FFFF99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9900"/>
      <color rgb="FFFFC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Graphique!$B$6</c:f>
              <c:strCache>
                <c:ptCount val="1"/>
                <c:pt idx="0">
                  <c:v>Moyenne école</c:v>
                </c:pt>
              </c:strCache>
            </c:strRef>
          </c:tx>
          <c:marker>
            <c:symbol val="circle"/>
            <c:size val="7"/>
          </c:marker>
          <c:cat>
            <c:multiLvlStrRef>
              <c:f>Graphique!$C$4:$J$5</c:f>
              <c:multiLvlStrCache>
                <c:ptCount val="8"/>
                <c:lvl>
                  <c:pt idx="0">
                    <c:v>Lire</c:v>
                  </c:pt>
                  <c:pt idx="1">
                    <c:v>Ecrire </c:v>
                  </c:pt>
                  <c:pt idx="2">
                    <c:v>Etude de la langue</c:v>
                  </c:pt>
                  <c:pt idx="3">
                    <c:v>Langage oral</c:v>
                  </c:pt>
                  <c:pt idx="4">
                    <c:v>Nombres</c:v>
                  </c:pt>
                  <c:pt idx="5">
                    <c:v>Calculs</c:v>
                  </c:pt>
                  <c:pt idx="6">
                    <c:v>Grandeurs et Mesures</c:v>
                  </c:pt>
                  <c:pt idx="7">
                    <c:v>Espace et Géométrie</c:v>
                  </c:pt>
                </c:lvl>
                <c:lvl>
                  <c:pt idx="0">
                    <c:v>Français</c:v>
                  </c:pt>
                  <c:pt idx="4">
                    <c:v>Mathématiques</c:v>
                  </c:pt>
                </c:lvl>
              </c:multiLvlStrCache>
            </c:multiLvlStrRef>
          </c:cat>
          <c:val>
            <c:numRef>
              <c:f>Graphique!$C$6:$J$6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A-4DED-85C7-0F0DC7BE5108}"/>
            </c:ext>
          </c:extLst>
        </c:ser>
        <c:ser>
          <c:idx val="1"/>
          <c:order val="1"/>
          <c:tx>
            <c:strRef>
              <c:f>Graphique!$B$7</c:f>
              <c:strCache>
                <c:ptCount val="1"/>
              </c:strCache>
            </c:strRef>
          </c:tx>
          <c:cat>
            <c:multiLvlStrRef>
              <c:f>Graphique!$C$4:$J$5</c:f>
              <c:multiLvlStrCache>
                <c:ptCount val="8"/>
                <c:lvl>
                  <c:pt idx="0">
                    <c:v>Lire</c:v>
                  </c:pt>
                  <c:pt idx="1">
                    <c:v>Ecrire </c:v>
                  </c:pt>
                  <c:pt idx="2">
                    <c:v>Etude de la langue</c:v>
                  </c:pt>
                  <c:pt idx="3">
                    <c:v>Langage oral</c:v>
                  </c:pt>
                  <c:pt idx="4">
                    <c:v>Nombres</c:v>
                  </c:pt>
                  <c:pt idx="5">
                    <c:v>Calculs</c:v>
                  </c:pt>
                  <c:pt idx="6">
                    <c:v>Grandeurs et Mesures</c:v>
                  </c:pt>
                  <c:pt idx="7">
                    <c:v>Espace et Géométrie</c:v>
                  </c:pt>
                </c:lvl>
                <c:lvl>
                  <c:pt idx="0">
                    <c:v>Français</c:v>
                  </c:pt>
                  <c:pt idx="4">
                    <c:v>Mathématiques</c:v>
                  </c:pt>
                </c:lvl>
              </c:multiLvlStrCache>
            </c:multiLvlStrRef>
          </c:cat>
          <c:val>
            <c:numRef>
              <c:f>Graphique!$C$7:$J$7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A-4DED-85C7-0F0DC7BE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55648"/>
        <c:axId val="98941568"/>
      </c:radarChart>
      <c:valAx>
        <c:axId val="98941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cross"/>
        <c:minorTickMark val="none"/>
        <c:tickLblPos val="none"/>
        <c:spPr>
          <a:solidFill>
            <a:schemeClr val="accent1"/>
          </a:solidFill>
        </c:spPr>
        <c:crossAx val="98955648"/>
        <c:crosses val="autoZero"/>
        <c:crossBetween val="between"/>
        <c:majorUnit val="0.1"/>
      </c:valAx>
      <c:catAx>
        <c:axId val="98955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100"/>
            </a:pPr>
            <a:endParaRPr lang="fr-FR"/>
          </a:p>
        </c:txPr>
        <c:crossAx val="98941568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0"/>
        <c:txPr>
          <a:bodyPr/>
          <a:lstStyle/>
          <a:p>
            <a:pPr>
              <a:defRPr sz="1100" b="1"/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100" b="1"/>
            </a:pPr>
            <a:endParaRPr lang="fr-FR"/>
          </a:p>
        </c:txPr>
      </c:legendEntry>
      <c:layout>
        <c:manualLayout>
          <c:xMode val="edge"/>
          <c:yMode val="edge"/>
          <c:x val="0.69934604317754034"/>
          <c:y val="2.2704560041046984E-2"/>
          <c:w val="0.28823922056310286"/>
          <c:h val="0.16721421191548821"/>
        </c:manualLayout>
      </c:layout>
      <c:overlay val="1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 w="38100">
      <a:solidFill>
        <a:schemeClr val="tx1"/>
      </a:solidFill>
    </a:ln>
    <a:effectLst>
      <a:outerShdw sx="1000" sy="1000" algn="ctr" rotWithShape="0">
        <a:srgbClr val="000000"/>
      </a:outerShdw>
    </a:effectLst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Moyenne école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Graphique!$K$4:$L$4</c:f>
              <c:strCache>
                <c:ptCount val="2"/>
                <c:pt idx="0">
                  <c:v>Français</c:v>
                </c:pt>
                <c:pt idx="1">
                  <c:v>Mathématiques</c:v>
                </c:pt>
              </c:strCache>
            </c:strRef>
          </c:cat>
          <c:val>
            <c:numRef>
              <c:f>Graphique!$K$6:$L$6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9-45BD-B015-5952DD41AB6C}"/>
            </c:ext>
          </c:extLst>
        </c:ser>
        <c:ser>
          <c:idx val="1"/>
          <c:order val="1"/>
          <c:tx>
            <c:v>Moyenne élève</c:v>
          </c:tx>
          <c:spPr>
            <a:ln w="9525">
              <a:solidFill>
                <a:schemeClr val="tx1"/>
              </a:solidFill>
            </a:ln>
          </c:spPr>
          <c:invertIfNegative val="0"/>
          <c:cat>
            <c:strRef>
              <c:f>Graphique!$K$4:$L$4</c:f>
              <c:strCache>
                <c:ptCount val="2"/>
                <c:pt idx="0">
                  <c:v>Français</c:v>
                </c:pt>
                <c:pt idx="1">
                  <c:v>Mathématiques</c:v>
                </c:pt>
              </c:strCache>
            </c:strRef>
          </c:cat>
          <c:val>
            <c:numRef>
              <c:f>Graphique!$K$7:$L$7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9-45BD-B015-5952DD41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8"/>
        <c:overlap val="-51"/>
        <c:axId val="94067328"/>
        <c:axId val="94069120"/>
      </c:barChart>
      <c:catAx>
        <c:axId val="9406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fr-FR"/>
          </a:p>
        </c:txPr>
        <c:crossAx val="94069120"/>
        <c:crosses val="autoZero"/>
        <c:auto val="1"/>
        <c:lblAlgn val="ctr"/>
        <c:lblOffset val="100"/>
        <c:noMultiLvlLbl val="0"/>
      </c:catAx>
      <c:valAx>
        <c:axId val="94069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067328"/>
        <c:crosses val="autoZero"/>
        <c:crossBetween val="between"/>
      </c:valAx>
    </c:plotArea>
    <c:legend>
      <c:legendPos val="t"/>
      <c:overlay val="0"/>
      <c:spPr>
        <a:ln w="9525">
          <a:solidFill>
            <a:schemeClr val="tx1"/>
          </a:solidFill>
        </a:ln>
      </c:spPr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162798</xdr:rowOff>
    </xdr:from>
    <xdr:to>
      <xdr:col>1</xdr:col>
      <xdr:colOff>1855127</xdr:colOff>
      <xdr:row>3</xdr:row>
      <xdr:rowOff>657225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162798"/>
          <a:ext cx="1836078" cy="1465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185058</xdr:colOff>
      <xdr:row>3</xdr:row>
      <xdr:rowOff>95250</xdr:rowOff>
    </xdr:from>
    <xdr:to>
      <xdr:col>9</xdr:col>
      <xdr:colOff>389165</xdr:colOff>
      <xdr:row>3</xdr:row>
      <xdr:rowOff>326571</xdr:rowOff>
    </xdr:to>
    <xdr:sp macro="" textlink="">
      <xdr:nvSpPr>
        <xdr:cNvPr id="2" name="Flèche vers le b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747658" y="1733550"/>
          <a:ext cx="204107" cy="23132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181110</xdr:colOff>
      <xdr:row>3</xdr:row>
      <xdr:rowOff>102590</xdr:rowOff>
    </xdr:from>
    <xdr:to>
      <xdr:col>14</xdr:col>
      <xdr:colOff>385217</xdr:colOff>
      <xdr:row>3</xdr:row>
      <xdr:rowOff>333911</xdr:rowOff>
    </xdr:to>
    <xdr:sp macro="" textlink="">
      <xdr:nvSpPr>
        <xdr:cNvPr id="3" name="Flèche vers le ba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115435" y="1740890"/>
          <a:ext cx="204107" cy="231321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16748</xdr:colOff>
      <xdr:row>20</xdr:row>
      <xdr:rowOff>163286</xdr:rowOff>
    </xdr:from>
    <xdr:to>
      <xdr:col>12</xdr:col>
      <xdr:colOff>0</xdr:colOff>
      <xdr:row>39</xdr:row>
      <xdr:rowOff>129791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117764</xdr:colOff>
      <xdr:row>6</xdr:row>
      <xdr:rowOff>202330</xdr:rowOff>
    </xdr:from>
    <xdr:to>
      <xdr:col>0</xdr:col>
      <xdr:colOff>365414</xdr:colOff>
      <xdr:row>6</xdr:row>
      <xdr:rowOff>335680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7764" y="2126380"/>
          <a:ext cx="247650" cy="133350"/>
        </a:xfrm>
        <a:prstGeom prst="rightArrow">
          <a:avLst/>
        </a:prstGeom>
        <a:solidFill>
          <a:srgbClr val="FFFF99"/>
        </a:solidFill>
        <a:ln>
          <a:solidFill>
            <a:schemeClr val="tx1"/>
          </a:solidFill>
        </a:ln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slop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8281</xdr:colOff>
      <xdr:row>9</xdr:row>
      <xdr:rowOff>15736</xdr:rowOff>
    </xdr:from>
    <xdr:to>
      <xdr:col>12</xdr:col>
      <xdr:colOff>10582</xdr:colOff>
      <xdr:row>19</xdr:row>
      <xdr:rowOff>8283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70" zoomScaleNormal="70" workbookViewId="0">
      <selection activeCell="C2" sqref="C2:D2"/>
    </sheetView>
  </sheetViews>
  <sheetFormatPr baseColWidth="10" defaultColWidth="11.453125" defaultRowHeight="14" x14ac:dyDescent="0.35"/>
  <cols>
    <col min="1" max="1" width="5.7265625" style="183" customWidth="1"/>
    <col min="2" max="2" width="35.7265625" style="183" customWidth="1"/>
    <col min="3" max="4" width="45.7265625" style="183" customWidth="1"/>
    <col min="5" max="5" width="5.7265625" style="183" customWidth="1"/>
    <col min="6" max="16384" width="11.453125" style="183"/>
  </cols>
  <sheetData>
    <row r="1" spans="1:5" ht="15.75" customHeight="1" thickBot="1" x14ac:dyDescent="0.4"/>
    <row r="2" spans="1:5" ht="45" customHeight="1" thickBot="1" x14ac:dyDescent="0.4">
      <c r="B2" s="292"/>
      <c r="C2" s="290" t="s">
        <v>520</v>
      </c>
      <c r="D2" s="291"/>
    </row>
    <row r="3" spans="1:5" s="184" customFormat="1" ht="15.75" customHeight="1" thickBot="1" x14ac:dyDescent="0.4">
      <c r="B3" s="292"/>
      <c r="C3" s="186"/>
      <c r="D3" s="185"/>
    </row>
    <row r="4" spans="1:5" ht="60" customHeight="1" thickBot="1" x14ac:dyDescent="0.4">
      <c r="B4" s="292"/>
      <c r="C4" s="306" t="s">
        <v>508</v>
      </c>
      <c r="D4" s="307"/>
    </row>
    <row r="5" spans="1:5" ht="15" customHeight="1" thickBot="1" x14ac:dyDescent="0.4">
      <c r="C5" s="187"/>
      <c r="D5" s="188"/>
    </row>
    <row r="6" spans="1:5" s="189" customFormat="1" ht="15" customHeight="1" x14ac:dyDescent="0.35">
      <c r="B6" s="308" t="s">
        <v>494</v>
      </c>
      <c r="C6" s="310" t="s">
        <v>471</v>
      </c>
      <c r="D6" s="312" t="s">
        <v>472</v>
      </c>
    </row>
    <row r="7" spans="1:5" s="189" customFormat="1" ht="15" customHeight="1" thickBot="1" x14ac:dyDescent="0.4">
      <c r="B7" s="309"/>
      <c r="C7" s="311"/>
      <c r="D7" s="313"/>
    </row>
    <row r="8" spans="1:5" ht="15" customHeight="1" thickBot="1" x14ac:dyDescent="0.4">
      <c r="B8" s="190" t="s">
        <v>5</v>
      </c>
      <c r="C8" s="190"/>
      <c r="D8" s="195"/>
      <c r="E8" s="191"/>
    </row>
    <row r="9" spans="1:5" ht="15" customHeight="1" thickBot="1" x14ac:dyDescent="0.4">
      <c r="B9" s="192" t="s">
        <v>0</v>
      </c>
      <c r="C9" s="193" t="s">
        <v>6</v>
      </c>
      <c r="D9" s="194"/>
    </row>
    <row r="10" spans="1:5" ht="15" customHeight="1" thickBot="1" x14ac:dyDescent="0.4">
      <c r="B10" s="195" t="s">
        <v>5</v>
      </c>
      <c r="C10" s="195"/>
      <c r="D10" s="195"/>
      <c r="E10" s="191"/>
    </row>
    <row r="11" spans="1:5" ht="15" customHeight="1" x14ac:dyDescent="0.35">
      <c r="A11" s="196"/>
      <c r="B11" s="197" t="s">
        <v>1</v>
      </c>
      <c r="C11" s="293" t="s">
        <v>507</v>
      </c>
      <c r="D11" s="303" t="s">
        <v>509</v>
      </c>
      <c r="E11" s="198"/>
    </row>
    <row r="12" spans="1:5" ht="15" customHeight="1" x14ac:dyDescent="0.35">
      <c r="A12" s="196"/>
      <c r="B12" s="199"/>
      <c r="C12" s="302"/>
      <c r="D12" s="304"/>
      <c r="E12" s="198"/>
    </row>
    <row r="13" spans="1:5" ht="15" customHeight="1" thickBot="1" x14ac:dyDescent="0.4">
      <c r="A13" s="196"/>
      <c r="B13" s="200" t="s">
        <v>3</v>
      </c>
      <c r="C13" s="294"/>
      <c r="D13" s="305"/>
      <c r="E13" s="198"/>
    </row>
    <row r="14" spans="1:5" ht="15" customHeight="1" thickBot="1" x14ac:dyDescent="0.4">
      <c r="B14" s="191" t="s">
        <v>5</v>
      </c>
      <c r="C14" s="195"/>
      <c r="D14" s="195"/>
      <c r="E14" s="191"/>
    </row>
    <row r="15" spans="1:5" ht="15" customHeight="1" x14ac:dyDescent="0.35">
      <c r="A15" s="196"/>
      <c r="B15" s="240" t="s">
        <v>503</v>
      </c>
      <c r="C15" s="293" t="s">
        <v>496</v>
      </c>
      <c r="D15" s="299" t="s">
        <v>473</v>
      </c>
    </row>
    <row r="16" spans="1:5" ht="15" customHeight="1" x14ac:dyDescent="0.35">
      <c r="A16" s="196"/>
      <c r="B16" s="241"/>
      <c r="C16" s="302"/>
      <c r="D16" s="301"/>
    </row>
    <row r="17" spans="1:5" ht="15" customHeight="1" x14ac:dyDescent="0.35">
      <c r="A17" s="196"/>
      <c r="B17" s="241"/>
      <c r="C17" s="302"/>
      <c r="D17" s="301"/>
    </row>
    <row r="18" spans="1:5" ht="15" customHeight="1" thickBot="1" x14ac:dyDescent="0.4">
      <c r="A18" s="196"/>
      <c r="B18" s="242" t="s">
        <v>12</v>
      </c>
      <c r="C18" s="294"/>
      <c r="D18" s="300"/>
    </row>
    <row r="19" spans="1:5" ht="15" customHeight="1" thickBot="1" x14ac:dyDescent="0.4">
      <c r="B19" s="191" t="s">
        <v>5</v>
      </c>
      <c r="C19" s="191"/>
      <c r="D19" s="191"/>
      <c r="E19" s="191"/>
    </row>
    <row r="20" spans="1:5" ht="15" customHeight="1" x14ac:dyDescent="0.35">
      <c r="B20" s="295" t="s">
        <v>2</v>
      </c>
      <c r="C20" s="293" t="s">
        <v>4</v>
      </c>
      <c r="D20" s="201"/>
    </row>
    <row r="21" spans="1:5" ht="15" customHeight="1" thickBot="1" x14ac:dyDescent="0.4">
      <c r="B21" s="296"/>
      <c r="C21" s="294"/>
      <c r="D21" s="243"/>
    </row>
    <row r="22" spans="1:5" ht="15" customHeight="1" thickBot="1" x14ac:dyDescent="0.4"/>
    <row r="23" spans="1:5" ht="15" customHeight="1" x14ac:dyDescent="0.35">
      <c r="B23" s="295" t="s">
        <v>495</v>
      </c>
      <c r="C23" s="297" t="s">
        <v>497</v>
      </c>
      <c r="D23" s="299" t="s">
        <v>504</v>
      </c>
    </row>
    <row r="24" spans="1:5" ht="15" customHeight="1" thickBot="1" x14ac:dyDescent="0.4">
      <c r="B24" s="296"/>
      <c r="C24" s="298"/>
      <c r="D24" s="300"/>
    </row>
    <row r="25" spans="1:5" ht="15" customHeight="1" thickBot="1" x14ac:dyDescent="0.4"/>
    <row r="26" spans="1:5" ht="30" customHeight="1" thickBot="1" x14ac:dyDescent="0.4">
      <c r="B26" s="289" t="s">
        <v>510</v>
      </c>
      <c r="C26" s="289"/>
      <c r="D26" s="289"/>
    </row>
  </sheetData>
  <mergeCells count="16">
    <mergeCell ref="B26:D26"/>
    <mergeCell ref="C2:D2"/>
    <mergeCell ref="B2:B4"/>
    <mergeCell ref="C20:C21"/>
    <mergeCell ref="B23:B24"/>
    <mergeCell ref="C23:C24"/>
    <mergeCell ref="D23:D24"/>
    <mergeCell ref="D15:D18"/>
    <mergeCell ref="C15:C18"/>
    <mergeCell ref="B20:B21"/>
    <mergeCell ref="C11:C13"/>
    <mergeCell ref="D11:D13"/>
    <mergeCell ref="C4:D4"/>
    <mergeCell ref="B6:B7"/>
    <mergeCell ref="C6:C7"/>
    <mergeCell ref="D6:D7"/>
  </mergeCells>
  <pageMargins left="0.31496062992125984" right="0.31496062992125984" top="0" bottom="0.39370078740157483" header="0.19685039370078741" footer="0.3937007874015748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8"/>
  <sheetViews>
    <sheetView topLeftCell="A16" workbookViewId="0">
      <selection activeCell="E8" sqref="E8"/>
    </sheetView>
  </sheetViews>
  <sheetFormatPr baseColWidth="10" defaultColWidth="11.453125" defaultRowHeight="14" x14ac:dyDescent="0.3"/>
  <cols>
    <col min="1" max="1" width="11.453125" style="9"/>
    <col min="2" max="2" width="52.1796875" style="9" customWidth="1"/>
    <col min="3" max="16384" width="11.453125" style="9"/>
  </cols>
  <sheetData>
    <row r="1" spans="1:2" ht="20.149999999999999" customHeight="1" x14ac:dyDescent="0.3"/>
    <row r="2" spans="1:2" ht="20.149999999999999" customHeight="1" x14ac:dyDescent="0.3">
      <c r="A2" s="246" t="s">
        <v>8</v>
      </c>
      <c r="B2" s="245"/>
    </row>
    <row r="3" spans="1:2" ht="20.149999999999999" customHeight="1" x14ac:dyDescent="0.3">
      <c r="B3" s="248" t="s">
        <v>7</v>
      </c>
    </row>
    <row r="4" spans="1:2" ht="20.149999999999999" customHeight="1" x14ac:dyDescent="0.3">
      <c r="A4" s="202"/>
      <c r="B4" s="202"/>
    </row>
    <row r="5" spans="1:2" ht="20.149999999999999" customHeight="1" x14ac:dyDescent="0.3">
      <c r="A5" s="247" t="s">
        <v>9</v>
      </c>
      <c r="B5" s="244" t="s">
        <v>518</v>
      </c>
    </row>
    <row r="6" spans="1:2" ht="20.149999999999999" customHeight="1" x14ac:dyDescent="0.3">
      <c r="A6" s="314"/>
      <c r="B6" s="315"/>
    </row>
    <row r="7" spans="1:2" ht="20.149999999999999" customHeight="1" x14ac:dyDescent="0.3">
      <c r="A7" s="316"/>
      <c r="B7" s="316"/>
    </row>
    <row r="8" spans="1:2" ht="20.149999999999999" customHeight="1" x14ac:dyDescent="0.3">
      <c r="A8" s="246" t="s">
        <v>10</v>
      </c>
      <c r="B8" s="248" t="s">
        <v>11</v>
      </c>
    </row>
    <row r="9" spans="1:2" ht="20.149999999999999" customHeight="1" x14ac:dyDescent="0.3">
      <c r="A9" s="259">
        <v>1</v>
      </c>
      <c r="B9" s="203"/>
    </row>
    <row r="10" spans="1:2" ht="20.149999999999999" customHeight="1" x14ac:dyDescent="0.3">
      <c r="A10" s="260">
        <v>2</v>
      </c>
      <c r="B10" s="204"/>
    </row>
    <row r="11" spans="1:2" ht="20.149999999999999" customHeight="1" x14ac:dyDescent="0.3">
      <c r="A11" s="260">
        <v>3</v>
      </c>
      <c r="B11" s="203"/>
    </row>
    <row r="12" spans="1:2" ht="20.149999999999999" customHeight="1" x14ac:dyDescent="0.3">
      <c r="A12" s="260">
        <v>4</v>
      </c>
      <c r="B12" s="204"/>
    </row>
    <row r="13" spans="1:2" ht="20.149999999999999" customHeight="1" x14ac:dyDescent="0.3">
      <c r="A13" s="260">
        <v>5</v>
      </c>
      <c r="B13" s="203"/>
    </row>
    <row r="14" spans="1:2" ht="20.149999999999999" customHeight="1" x14ac:dyDescent="0.3">
      <c r="A14" s="260">
        <v>6</v>
      </c>
      <c r="B14" s="204"/>
    </row>
    <row r="15" spans="1:2" ht="20.149999999999999" customHeight="1" x14ac:dyDescent="0.3">
      <c r="A15" s="260">
        <v>7</v>
      </c>
      <c r="B15" s="203"/>
    </row>
    <row r="16" spans="1:2" ht="20.149999999999999" customHeight="1" x14ac:dyDescent="0.3">
      <c r="A16" s="260">
        <v>8</v>
      </c>
      <c r="B16" s="204"/>
    </row>
    <row r="17" spans="1:2" ht="20.149999999999999" customHeight="1" x14ac:dyDescent="0.3">
      <c r="A17" s="260">
        <v>9</v>
      </c>
      <c r="B17" s="203"/>
    </row>
    <row r="18" spans="1:2" ht="20.149999999999999" customHeight="1" x14ac:dyDescent="0.3">
      <c r="A18" s="260">
        <v>10</v>
      </c>
      <c r="B18" s="204"/>
    </row>
    <row r="19" spans="1:2" ht="20.149999999999999" customHeight="1" x14ac:dyDescent="0.3">
      <c r="A19" s="260">
        <v>11</v>
      </c>
      <c r="B19" s="203"/>
    </row>
    <row r="20" spans="1:2" ht="20.149999999999999" customHeight="1" x14ac:dyDescent="0.3">
      <c r="A20" s="260">
        <v>12</v>
      </c>
      <c r="B20" s="204"/>
    </row>
    <row r="21" spans="1:2" ht="20.149999999999999" customHeight="1" x14ac:dyDescent="0.3">
      <c r="A21" s="260">
        <v>13</v>
      </c>
      <c r="B21" s="203"/>
    </row>
    <row r="22" spans="1:2" ht="20.149999999999999" customHeight="1" x14ac:dyDescent="0.3">
      <c r="A22" s="260">
        <v>14</v>
      </c>
      <c r="B22" s="204"/>
    </row>
    <row r="23" spans="1:2" ht="20.149999999999999" customHeight="1" x14ac:dyDescent="0.3">
      <c r="A23" s="260">
        <v>15</v>
      </c>
      <c r="B23" s="203"/>
    </row>
    <row r="24" spans="1:2" ht="20.149999999999999" customHeight="1" x14ac:dyDescent="0.3">
      <c r="A24" s="260">
        <v>16</v>
      </c>
      <c r="B24" s="204"/>
    </row>
    <row r="25" spans="1:2" ht="20.149999999999999" customHeight="1" x14ac:dyDescent="0.3">
      <c r="A25" s="260">
        <v>17</v>
      </c>
      <c r="B25" s="203"/>
    </row>
    <row r="26" spans="1:2" ht="20.149999999999999" customHeight="1" x14ac:dyDescent="0.3">
      <c r="A26" s="260">
        <v>18</v>
      </c>
      <c r="B26" s="204"/>
    </row>
    <row r="27" spans="1:2" ht="20.149999999999999" customHeight="1" x14ac:dyDescent="0.3">
      <c r="A27" s="260">
        <v>19</v>
      </c>
      <c r="B27" s="203"/>
    </row>
    <row r="28" spans="1:2" ht="20.149999999999999" customHeight="1" x14ac:dyDescent="0.3">
      <c r="A28" s="260">
        <v>20</v>
      </c>
      <c r="B28" s="204"/>
    </row>
    <row r="29" spans="1:2" ht="20.149999999999999" customHeight="1" x14ac:dyDescent="0.3">
      <c r="A29" s="260">
        <v>21</v>
      </c>
      <c r="B29" s="203"/>
    </row>
    <row r="30" spans="1:2" ht="20.149999999999999" customHeight="1" x14ac:dyDescent="0.3">
      <c r="A30" s="260">
        <v>22</v>
      </c>
      <c r="B30" s="204"/>
    </row>
    <row r="31" spans="1:2" ht="20.149999999999999" customHeight="1" x14ac:dyDescent="0.3">
      <c r="A31" s="260">
        <v>23</v>
      </c>
      <c r="B31" s="203"/>
    </row>
    <row r="32" spans="1:2" ht="20.149999999999999" customHeight="1" x14ac:dyDescent="0.3">
      <c r="A32" s="260">
        <v>24</v>
      </c>
      <c r="B32" s="204"/>
    </row>
    <row r="33" spans="1:2" ht="20.149999999999999" customHeight="1" x14ac:dyDescent="0.3">
      <c r="A33" s="260">
        <v>25</v>
      </c>
      <c r="B33" s="203"/>
    </row>
    <row r="34" spans="1:2" ht="20.149999999999999" customHeight="1" x14ac:dyDescent="0.3">
      <c r="A34" s="260">
        <v>26</v>
      </c>
      <c r="B34" s="204"/>
    </row>
    <row r="35" spans="1:2" ht="20.149999999999999" customHeight="1" x14ac:dyDescent="0.3">
      <c r="A35" s="260">
        <v>27</v>
      </c>
      <c r="B35" s="203"/>
    </row>
    <row r="36" spans="1:2" ht="20.149999999999999" customHeight="1" x14ac:dyDescent="0.3">
      <c r="A36" s="260">
        <v>28</v>
      </c>
      <c r="B36" s="204"/>
    </row>
    <row r="37" spans="1:2" ht="20.149999999999999" customHeight="1" x14ac:dyDescent="0.3">
      <c r="A37" s="260">
        <v>29</v>
      </c>
      <c r="B37" s="203"/>
    </row>
    <row r="38" spans="1:2" ht="20.149999999999999" customHeight="1" x14ac:dyDescent="0.3">
      <c r="A38" s="260">
        <v>30</v>
      </c>
      <c r="B38" s="204"/>
    </row>
    <row r="39" spans="1:2" ht="20.149999999999999" customHeight="1" x14ac:dyDescent="0.3">
      <c r="A39" s="260">
        <v>31</v>
      </c>
      <c r="B39" s="203"/>
    </row>
    <row r="40" spans="1:2" ht="20.149999999999999" customHeight="1" x14ac:dyDescent="0.3">
      <c r="A40" s="260">
        <v>32</v>
      </c>
      <c r="B40" s="204"/>
    </row>
    <row r="41" spans="1:2" ht="20.149999999999999" customHeight="1" x14ac:dyDescent="0.3">
      <c r="A41" s="260">
        <v>33</v>
      </c>
      <c r="B41" s="203"/>
    </row>
    <row r="42" spans="1:2" ht="20.149999999999999" customHeight="1" x14ac:dyDescent="0.3">
      <c r="A42" s="260">
        <v>34</v>
      </c>
      <c r="B42" s="204"/>
    </row>
    <row r="43" spans="1:2" ht="20.149999999999999" customHeight="1" x14ac:dyDescent="0.3">
      <c r="A43" s="260">
        <v>35</v>
      </c>
      <c r="B43" s="203"/>
    </row>
    <row r="44" spans="1:2" ht="20.149999999999999" customHeight="1" x14ac:dyDescent="0.3">
      <c r="A44" s="260">
        <v>36</v>
      </c>
      <c r="B44" s="204"/>
    </row>
    <row r="45" spans="1:2" ht="20.149999999999999" customHeight="1" x14ac:dyDescent="0.3">
      <c r="A45" s="260">
        <v>37</v>
      </c>
      <c r="B45" s="203"/>
    </row>
    <row r="46" spans="1:2" ht="20.149999999999999" customHeight="1" x14ac:dyDescent="0.3">
      <c r="A46" s="260">
        <v>38</v>
      </c>
      <c r="B46" s="204"/>
    </row>
    <row r="47" spans="1:2" ht="20.149999999999999" customHeight="1" x14ac:dyDescent="0.3">
      <c r="A47" s="260">
        <v>39</v>
      </c>
      <c r="B47" s="203"/>
    </row>
    <row r="48" spans="1:2" ht="20.149999999999999" customHeight="1" x14ac:dyDescent="0.3">
      <c r="A48" s="260">
        <v>40</v>
      </c>
      <c r="B48" s="204"/>
    </row>
    <row r="49" spans="1:2" ht="20.149999999999999" customHeight="1" x14ac:dyDescent="0.3">
      <c r="A49" s="260">
        <v>41</v>
      </c>
      <c r="B49" s="203"/>
    </row>
    <row r="50" spans="1:2" ht="20.149999999999999" customHeight="1" x14ac:dyDescent="0.3">
      <c r="A50" s="260">
        <v>42</v>
      </c>
      <c r="B50" s="204"/>
    </row>
    <row r="51" spans="1:2" ht="20.149999999999999" customHeight="1" x14ac:dyDescent="0.3">
      <c r="A51" s="260">
        <v>43</v>
      </c>
      <c r="B51" s="203"/>
    </row>
    <row r="52" spans="1:2" ht="20.149999999999999" customHeight="1" x14ac:dyDescent="0.3">
      <c r="A52" s="260">
        <v>44</v>
      </c>
      <c r="B52" s="204"/>
    </row>
    <row r="53" spans="1:2" ht="20.149999999999999" customHeight="1" x14ac:dyDescent="0.3">
      <c r="A53" s="260">
        <v>45</v>
      </c>
      <c r="B53" s="203"/>
    </row>
    <row r="54" spans="1:2" ht="20.149999999999999" customHeight="1" x14ac:dyDescent="0.3">
      <c r="A54" s="260">
        <v>46</v>
      </c>
      <c r="B54" s="204"/>
    </row>
    <row r="55" spans="1:2" ht="20.149999999999999" customHeight="1" x14ac:dyDescent="0.3">
      <c r="A55" s="260">
        <v>47</v>
      </c>
      <c r="B55" s="203"/>
    </row>
    <row r="56" spans="1:2" ht="20.149999999999999" customHeight="1" x14ac:dyDescent="0.3">
      <c r="A56" s="260">
        <v>48</v>
      </c>
      <c r="B56" s="204"/>
    </row>
    <row r="57" spans="1:2" ht="20.149999999999999" customHeight="1" x14ac:dyDescent="0.3">
      <c r="A57" s="260">
        <v>49</v>
      </c>
      <c r="B57" s="203"/>
    </row>
    <row r="58" spans="1:2" ht="20.149999999999999" customHeight="1" x14ac:dyDescent="0.3">
      <c r="A58" s="261">
        <v>50</v>
      </c>
      <c r="B58" s="204"/>
    </row>
    <row r="59" spans="1:2" ht="20.149999999999999" customHeight="1" x14ac:dyDescent="0.3">
      <c r="A59" s="261">
        <v>51</v>
      </c>
      <c r="B59" s="203"/>
    </row>
    <row r="60" spans="1:2" ht="20.149999999999999" customHeight="1" x14ac:dyDescent="0.3">
      <c r="A60" s="261">
        <v>52</v>
      </c>
      <c r="B60" s="204"/>
    </row>
    <row r="61" spans="1:2" ht="20.149999999999999" customHeight="1" x14ac:dyDescent="0.3">
      <c r="A61" s="261">
        <v>53</v>
      </c>
      <c r="B61" s="203"/>
    </row>
    <row r="62" spans="1:2" ht="20.149999999999999" customHeight="1" x14ac:dyDescent="0.3">
      <c r="A62" s="261">
        <v>54</v>
      </c>
      <c r="B62" s="204"/>
    </row>
    <row r="63" spans="1:2" ht="20.149999999999999" customHeight="1" x14ac:dyDescent="0.3">
      <c r="A63" s="261">
        <v>55</v>
      </c>
      <c r="B63" s="203"/>
    </row>
    <row r="64" spans="1:2" ht="20.149999999999999" customHeight="1" x14ac:dyDescent="0.3">
      <c r="A64" s="261">
        <v>56</v>
      </c>
      <c r="B64" s="204"/>
    </row>
    <row r="65" spans="1:2" ht="20.149999999999999" customHeight="1" x14ac:dyDescent="0.3">
      <c r="A65" s="261">
        <v>57</v>
      </c>
      <c r="B65" s="203"/>
    </row>
    <row r="66" spans="1:2" ht="20.149999999999999" customHeight="1" x14ac:dyDescent="0.3">
      <c r="A66" s="261">
        <v>58</v>
      </c>
      <c r="B66" s="204"/>
    </row>
    <row r="67" spans="1:2" ht="20.149999999999999" customHeight="1" x14ac:dyDescent="0.3">
      <c r="A67" s="261">
        <v>59</v>
      </c>
      <c r="B67" s="203"/>
    </row>
    <row r="68" spans="1:2" ht="20.149999999999999" customHeight="1" x14ac:dyDescent="0.3">
      <c r="A68" s="261">
        <v>60</v>
      </c>
      <c r="B68" s="204"/>
    </row>
    <row r="69" spans="1:2" ht="20.149999999999999" customHeight="1" x14ac:dyDescent="0.3">
      <c r="A69" s="261">
        <v>61</v>
      </c>
      <c r="B69" s="203"/>
    </row>
    <row r="70" spans="1:2" ht="20.149999999999999" customHeight="1" x14ac:dyDescent="0.3">
      <c r="A70" s="261">
        <v>62</v>
      </c>
      <c r="B70" s="204"/>
    </row>
    <row r="71" spans="1:2" ht="20.149999999999999" customHeight="1" x14ac:dyDescent="0.3">
      <c r="A71" s="261">
        <v>63</v>
      </c>
      <c r="B71" s="203"/>
    </row>
    <row r="72" spans="1:2" ht="20.149999999999999" customHeight="1" x14ac:dyDescent="0.3">
      <c r="A72" s="261">
        <v>64</v>
      </c>
      <c r="B72" s="204"/>
    </row>
    <row r="73" spans="1:2" ht="20.149999999999999" customHeight="1" x14ac:dyDescent="0.3">
      <c r="A73" s="261">
        <v>65</v>
      </c>
      <c r="B73" s="203"/>
    </row>
    <row r="74" spans="1:2" ht="20.149999999999999" customHeight="1" x14ac:dyDescent="0.3">
      <c r="A74" s="261">
        <v>66</v>
      </c>
      <c r="B74" s="204"/>
    </row>
    <row r="75" spans="1:2" ht="20.149999999999999" customHeight="1" x14ac:dyDescent="0.3">
      <c r="A75" s="261">
        <v>67</v>
      </c>
      <c r="B75" s="203"/>
    </row>
    <row r="76" spans="1:2" ht="20.149999999999999" customHeight="1" x14ac:dyDescent="0.3">
      <c r="A76" s="261">
        <v>68</v>
      </c>
      <c r="B76" s="204"/>
    </row>
    <row r="77" spans="1:2" ht="20.149999999999999" customHeight="1" x14ac:dyDescent="0.3">
      <c r="A77" s="261">
        <v>69</v>
      </c>
      <c r="B77" s="203"/>
    </row>
    <row r="78" spans="1:2" ht="20.149999999999999" customHeight="1" x14ac:dyDescent="0.3">
      <c r="A78" s="261">
        <v>70</v>
      </c>
      <c r="B78" s="204"/>
    </row>
    <row r="79" spans="1:2" ht="20.149999999999999" customHeight="1" x14ac:dyDescent="0.3">
      <c r="A79" s="261">
        <v>71</v>
      </c>
      <c r="B79" s="203"/>
    </row>
    <row r="80" spans="1:2" ht="20.149999999999999" customHeight="1" x14ac:dyDescent="0.3">
      <c r="A80" s="261">
        <v>72</v>
      </c>
      <c r="B80" s="204"/>
    </row>
    <row r="81" spans="1:2" ht="20.149999999999999" customHeight="1" x14ac:dyDescent="0.3">
      <c r="A81" s="261">
        <v>73</v>
      </c>
      <c r="B81" s="203"/>
    </row>
    <row r="82" spans="1:2" ht="20.149999999999999" customHeight="1" x14ac:dyDescent="0.3">
      <c r="A82" s="261">
        <v>74</v>
      </c>
      <c r="B82" s="204"/>
    </row>
    <row r="83" spans="1:2" ht="20.149999999999999" customHeight="1" x14ac:dyDescent="0.3">
      <c r="A83" s="261">
        <v>75</v>
      </c>
      <c r="B83" s="203"/>
    </row>
    <row r="84" spans="1:2" ht="20.149999999999999" customHeight="1" x14ac:dyDescent="0.3">
      <c r="A84" s="261">
        <v>76</v>
      </c>
      <c r="B84" s="204"/>
    </row>
    <row r="85" spans="1:2" ht="20.149999999999999" customHeight="1" x14ac:dyDescent="0.3">
      <c r="A85" s="261">
        <v>77</v>
      </c>
      <c r="B85" s="203"/>
    </row>
    <row r="86" spans="1:2" ht="20.149999999999999" customHeight="1" x14ac:dyDescent="0.3">
      <c r="A86" s="261">
        <v>78</v>
      </c>
      <c r="B86" s="204"/>
    </row>
    <row r="87" spans="1:2" ht="20.149999999999999" customHeight="1" x14ac:dyDescent="0.3">
      <c r="A87" s="261">
        <v>79</v>
      </c>
      <c r="B87" s="203"/>
    </row>
    <row r="88" spans="1:2" ht="20.149999999999999" customHeight="1" x14ac:dyDescent="0.3">
      <c r="A88" s="261">
        <v>80</v>
      </c>
      <c r="B88" s="204"/>
    </row>
    <row r="89" spans="1:2" ht="20.149999999999999" customHeight="1" x14ac:dyDescent="0.3">
      <c r="A89" s="261">
        <v>81</v>
      </c>
      <c r="B89" s="203"/>
    </row>
    <row r="90" spans="1:2" ht="20.149999999999999" customHeight="1" x14ac:dyDescent="0.3">
      <c r="A90" s="261">
        <v>82</v>
      </c>
      <c r="B90" s="204"/>
    </row>
    <row r="91" spans="1:2" ht="20.149999999999999" customHeight="1" x14ac:dyDescent="0.3">
      <c r="A91" s="261">
        <v>83</v>
      </c>
      <c r="B91" s="203"/>
    </row>
    <row r="92" spans="1:2" ht="20.149999999999999" customHeight="1" x14ac:dyDescent="0.3">
      <c r="A92" s="261">
        <v>84</v>
      </c>
      <c r="B92" s="204"/>
    </row>
    <row r="93" spans="1:2" ht="20.149999999999999" customHeight="1" x14ac:dyDescent="0.3">
      <c r="A93" s="261">
        <v>85</v>
      </c>
      <c r="B93" s="203"/>
    </row>
    <row r="94" spans="1:2" ht="20.149999999999999" customHeight="1" x14ac:dyDescent="0.3">
      <c r="A94" s="261">
        <v>86</v>
      </c>
      <c r="B94" s="204"/>
    </row>
    <row r="95" spans="1:2" ht="20.149999999999999" customHeight="1" x14ac:dyDescent="0.3">
      <c r="A95" s="261">
        <v>87</v>
      </c>
      <c r="B95" s="203"/>
    </row>
    <row r="96" spans="1:2" ht="20.149999999999999" customHeight="1" x14ac:dyDescent="0.3">
      <c r="A96" s="261">
        <v>88</v>
      </c>
      <c r="B96" s="204"/>
    </row>
    <row r="97" spans="1:2" ht="20.149999999999999" customHeight="1" x14ac:dyDescent="0.3">
      <c r="A97" s="261">
        <v>89</v>
      </c>
      <c r="B97" s="203"/>
    </row>
    <row r="98" spans="1:2" ht="20.149999999999999" customHeight="1" x14ac:dyDescent="0.3">
      <c r="A98" s="261">
        <v>90</v>
      </c>
      <c r="B98" s="204"/>
    </row>
    <row r="99" spans="1:2" ht="20.149999999999999" customHeight="1" x14ac:dyDescent="0.3">
      <c r="A99" s="261">
        <v>91</v>
      </c>
      <c r="B99" s="203"/>
    </row>
    <row r="100" spans="1:2" ht="20.149999999999999" customHeight="1" x14ac:dyDescent="0.3">
      <c r="A100" s="261">
        <v>92</v>
      </c>
      <c r="B100" s="204"/>
    </row>
    <row r="101" spans="1:2" ht="20.149999999999999" customHeight="1" x14ac:dyDescent="0.3">
      <c r="A101" s="261">
        <v>93</v>
      </c>
      <c r="B101" s="203"/>
    </row>
    <row r="102" spans="1:2" ht="20.149999999999999" customHeight="1" x14ac:dyDescent="0.3">
      <c r="A102" s="261">
        <v>94</v>
      </c>
      <c r="B102" s="204"/>
    </row>
    <row r="103" spans="1:2" ht="20.149999999999999" customHeight="1" x14ac:dyDescent="0.3">
      <c r="A103" s="261">
        <v>95</v>
      </c>
      <c r="B103" s="203"/>
    </row>
    <row r="104" spans="1:2" ht="20.149999999999999" customHeight="1" x14ac:dyDescent="0.3">
      <c r="A104" s="261">
        <v>96</v>
      </c>
      <c r="B104" s="204"/>
    </row>
    <row r="105" spans="1:2" ht="20.149999999999999" customHeight="1" x14ac:dyDescent="0.3">
      <c r="A105" s="261">
        <v>97</v>
      </c>
      <c r="B105" s="203"/>
    </row>
    <row r="106" spans="1:2" ht="20.149999999999999" customHeight="1" x14ac:dyDescent="0.3">
      <c r="A106" s="261">
        <v>98</v>
      </c>
      <c r="B106" s="204"/>
    </row>
    <row r="107" spans="1:2" ht="20.149999999999999" customHeight="1" x14ac:dyDescent="0.3">
      <c r="A107" s="261">
        <v>99</v>
      </c>
      <c r="B107" s="203"/>
    </row>
    <row r="108" spans="1:2" ht="20.149999999999999" customHeight="1" x14ac:dyDescent="0.3">
      <c r="A108" s="261">
        <v>100</v>
      </c>
      <c r="B108" s="204"/>
    </row>
  </sheetData>
  <mergeCells count="1">
    <mergeCell ref="A6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O110"/>
  <sheetViews>
    <sheetView topLeftCell="A65" zoomScale="50" zoomScaleNormal="50" workbookViewId="0">
      <selection activeCell="BE96" sqref="BE96"/>
    </sheetView>
  </sheetViews>
  <sheetFormatPr baseColWidth="10" defaultRowHeight="14.5" x14ac:dyDescent="0.35"/>
  <cols>
    <col min="1" max="2" width="4.7265625" customWidth="1"/>
    <col min="3" max="3" width="35.7265625" customWidth="1"/>
    <col min="4" max="210" width="4.26953125" customWidth="1"/>
  </cols>
  <sheetData>
    <row r="1" spans="1:197" ht="15" thickBot="1" x14ac:dyDescent="0.4"/>
    <row r="2" spans="1:197" ht="45" customHeight="1" thickTop="1" thickBot="1" x14ac:dyDescent="0.4">
      <c r="A2" s="320" t="s">
        <v>15</v>
      </c>
      <c r="B2" s="321"/>
      <c r="C2" s="321"/>
      <c r="D2" s="64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3"/>
      <c r="CB2" s="26"/>
      <c r="CC2" s="26"/>
    </row>
    <row r="3" spans="1:197" ht="15.5" thickTop="1" thickBot="1" x14ac:dyDescent="0.4">
      <c r="AJ3" s="61"/>
    </row>
    <row r="4" spans="1:197" s="1" customFormat="1" ht="25" customHeight="1" thickTop="1" thickBot="1" x14ac:dyDescent="0.4">
      <c r="E4" s="324" t="s">
        <v>16</v>
      </c>
      <c r="F4" s="325"/>
      <c r="G4" s="325"/>
      <c r="H4" s="325"/>
      <c r="I4" s="325"/>
      <c r="J4" s="325"/>
      <c r="K4" s="326"/>
      <c r="M4" s="324" t="s">
        <v>17</v>
      </c>
      <c r="N4" s="325"/>
      <c r="O4" s="325"/>
      <c r="P4" s="325"/>
      <c r="Q4" s="325"/>
      <c r="R4" s="325"/>
      <c r="S4" s="325"/>
      <c r="T4" s="326"/>
      <c r="V4" s="324" t="s">
        <v>13</v>
      </c>
      <c r="W4" s="325"/>
      <c r="X4" s="325"/>
      <c r="Y4" s="325"/>
      <c r="Z4" s="325"/>
      <c r="AA4" s="325"/>
      <c r="AB4" s="325"/>
      <c r="AC4" s="325"/>
      <c r="AD4" s="326"/>
      <c r="AF4" s="317" t="s">
        <v>19</v>
      </c>
      <c r="AG4" s="318"/>
      <c r="AH4" s="318"/>
      <c r="AI4" s="318"/>
      <c r="AJ4" s="318"/>
      <c r="AK4" s="318"/>
      <c r="AL4" s="318"/>
      <c r="AM4" s="318"/>
      <c r="AN4" s="318"/>
      <c r="AO4" s="318"/>
      <c r="AP4" s="319"/>
    </row>
    <row r="5" spans="1:197" ht="15.5" thickTop="1" thickBot="1" x14ac:dyDescent="0.4">
      <c r="Z5" s="5"/>
    </row>
    <row r="6" spans="1:197" s="2" customFormat="1" ht="22" thickTop="1" thickBot="1" x14ac:dyDescent="0.55000000000000004">
      <c r="E6" s="3" t="s">
        <v>14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2"/>
      <c r="AA6" s="6"/>
    </row>
    <row r="7" spans="1:197" ht="15.5" thickTop="1" thickBot="1" x14ac:dyDescent="0.4">
      <c r="GA7" s="26"/>
      <c r="GB7" s="26"/>
      <c r="GC7" s="26"/>
      <c r="GD7" s="26"/>
    </row>
    <row r="8" spans="1:197" ht="60" customHeight="1" thickTop="1" thickBot="1" x14ac:dyDescent="0.4">
      <c r="B8" s="322" t="s">
        <v>18</v>
      </c>
      <c r="C8" s="323"/>
      <c r="D8" s="33" t="s">
        <v>258</v>
      </c>
      <c r="E8" s="34" t="s">
        <v>259</v>
      </c>
      <c r="F8" s="34" t="s">
        <v>260</v>
      </c>
      <c r="G8" s="34" t="s">
        <v>261</v>
      </c>
      <c r="H8" s="34" t="s">
        <v>262</v>
      </c>
      <c r="I8" s="34" t="s">
        <v>263</v>
      </c>
      <c r="J8" s="34" t="s">
        <v>264</v>
      </c>
      <c r="K8" s="34" t="s">
        <v>265</v>
      </c>
      <c r="L8" s="34" t="s">
        <v>266</v>
      </c>
      <c r="M8" s="34" t="s">
        <v>267</v>
      </c>
      <c r="N8" s="34" t="s">
        <v>268</v>
      </c>
      <c r="O8" s="34" t="s">
        <v>269</v>
      </c>
      <c r="P8" s="34" t="s">
        <v>270</v>
      </c>
      <c r="Q8" s="34" t="s">
        <v>271</v>
      </c>
      <c r="R8" s="34" t="s">
        <v>272</v>
      </c>
      <c r="S8" s="34" t="s">
        <v>273</v>
      </c>
      <c r="T8" s="34" t="s">
        <v>274</v>
      </c>
      <c r="U8" s="34" t="s">
        <v>275</v>
      </c>
      <c r="V8" s="34" t="s">
        <v>276</v>
      </c>
      <c r="W8" s="34" t="s">
        <v>277</v>
      </c>
      <c r="X8" s="34" t="s">
        <v>278</v>
      </c>
      <c r="Y8" s="34" t="s">
        <v>279</v>
      </c>
      <c r="Z8" s="34" t="s">
        <v>280</v>
      </c>
      <c r="AA8" s="34" t="s">
        <v>281</v>
      </c>
      <c r="AB8" s="34" t="s">
        <v>282</v>
      </c>
      <c r="AC8" s="34" t="s">
        <v>283</v>
      </c>
      <c r="AD8" s="34" t="s">
        <v>284</v>
      </c>
      <c r="AE8" s="34" t="s">
        <v>285</v>
      </c>
      <c r="AF8" s="34" t="s">
        <v>286</v>
      </c>
      <c r="AG8" s="34" t="s">
        <v>287</v>
      </c>
      <c r="AH8" s="34" t="s">
        <v>288</v>
      </c>
      <c r="AI8" s="34" t="s">
        <v>289</v>
      </c>
      <c r="AJ8" s="34" t="s">
        <v>290</v>
      </c>
      <c r="AK8" s="34" t="s">
        <v>291</v>
      </c>
      <c r="AL8" s="34" t="s">
        <v>292</v>
      </c>
      <c r="AM8" s="34" t="s">
        <v>293</v>
      </c>
      <c r="AN8" s="34" t="s">
        <v>294</v>
      </c>
      <c r="AO8" s="34" t="s">
        <v>295</v>
      </c>
      <c r="AP8" s="34" t="s">
        <v>296</v>
      </c>
      <c r="AQ8" s="34" t="s">
        <v>297</v>
      </c>
      <c r="AR8" s="34" t="s">
        <v>298</v>
      </c>
      <c r="AS8" s="34" t="s">
        <v>299</v>
      </c>
      <c r="AT8" s="34" t="s">
        <v>300</v>
      </c>
      <c r="AU8" s="34" t="s">
        <v>301</v>
      </c>
      <c r="AV8" s="34" t="s">
        <v>302</v>
      </c>
      <c r="AW8" s="34" t="s">
        <v>303</v>
      </c>
      <c r="AX8" s="34" t="s">
        <v>304</v>
      </c>
      <c r="AY8" s="34" t="s">
        <v>305</v>
      </c>
      <c r="AZ8" s="34" t="s">
        <v>306</v>
      </c>
      <c r="BA8" s="34" t="s">
        <v>307</v>
      </c>
      <c r="BB8" s="34" t="s">
        <v>308</v>
      </c>
      <c r="BC8" s="34" t="s">
        <v>309</v>
      </c>
      <c r="BD8" s="34" t="s">
        <v>310</v>
      </c>
      <c r="BE8" s="34" t="s">
        <v>311</v>
      </c>
      <c r="BF8" s="34" t="s">
        <v>312</v>
      </c>
      <c r="BG8" s="34" t="s">
        <v>313</v>
      </c>
      <c r="BH8" s="34" t="s">
        <v>314</v>
      </c>
      <c r="BI8" s="34" t="s">
        <v>315</v>
      </c>
      <c r="BJ8" s="34" t="s">
        <v>316</v>
      </c>
      <c r="BK8" s="34" t="s">
        <v>317</v>
      </c>
      <c r="BL8" s="34" t="s">
        <v>318</v>
      </c>
      <c r="BM8" s="34" t="s">
        <v>319</v>
      </c>
      <c r="BN8" s="34" t="s">
        <v>320</v>
      </c>
      <c r="BO8" s="34" t="s">
        <v>321</v>
      </c>
      <c r="BP8" s="34" t="s">
        <v>322</v>
      </c>
      <c r="BQ8" s="34" t="s">
        <v>323</v>
      </c>
      <c r="BR8" s="34" t="s">
        <v>324</v>
      </c>
      <c r="BS8" s="34" t="s">
        <v>325</v>
      </c>
      <c r="BT8" s="34" t="s">
        <v>326</v>
      </c>
      <c r="BU8" s="34" t="s">
        <v>327</v>
      </c>
      <c r="BV8" s="34" t="s">
        <v>328</v>
      </c>
      <c r="BW8" s="34" t="s">
        <v>329</v>
      </c>
      <c r="BX8" s="34" t="s">
        <v>330</v>
      </c>
      <c r="BY8" s="34" t="s">
        <v>331</v>
      </c>
      <c r="BZ8" s="34" t="s">
        <v>332</v>
      </c>
      <c r="CA8" s="34" t="s">
        <v>333</v>
      </c>
      <c r="CB8" s="34" t="s">
        <v>334</v>
      </c>
      <c r="CC8" s="34" t="s">
        <v>335</v>
      </c>
      <c r="CD8" s="34" t="s">
        <v>336</v>
      </c>
      <c r="CE8" s="34" t="s">
        <v>337</v>
      </c>
      <c r="CF8" s="34" t="s">
        <v>338</v>
      </c>
      <c r="CG8" s="34" t="s">
        <v>339</v>
      </c>
      <c r="CH8" s="34" t="s">
        <v>340</v>
      </c>
      <c r="CI8" s="34" t="s">
        <v>341</v>
      </c>
      <c r="CJ8" s="34" t="s">
        <v>342</v>
      </c>
      <c r="CK8" s="34" t="s">
        <v>343</v>
      </c>
      <c r="CL8" s="34" t="s">
        <v>344</v>
      </c>
      <c r="CM8" s="34" t="s">
        <v>345</v>
      </c>
      <c r="CN8" s="34" t="s">
        <v>346</v>
      </c>
      <c r="CO8" s="34" t="s">
        <v>347</v>
      </c>
      <c r="CP8" s="34" t="s">
        <v>348</v>
      </c>
      <c r="CQ8" s="34" t="s">
        <v>349</v>
      </c>
      <c r="CR8" s="34" t="s">
        <v>350</v>
      </c>
      <c r="CS8" s="34" t="s">
        <v>351</v>
      </c>
      <c r="CT8" s="34" t="s">
        <v>352</v>
      </c>
      <c r="CU8" s="34" t="s">
        <v>353</v>
      </c>
      <c r="CV8" s="34" t="s">
        <v>354</v>
      </c>
      <c r="CW8" s="34" t="s">
        <v>355</v>
      </c>
      <c r="CX8" s="34" t="s">
        <v>356</v>
      </c>
      <c r="CY8" s="34" t="s">
        <v>357</v>
      </c>
      <c r="CZ8" s="35" t="s">
        <v>358</v>
      </c>
      <c r="DA8" s="37" t="s">
        <v>360</v>
      </c>
      <c r="DB8" s="38" t="s">
        <v>361</v>
      </c>
      <c r="DC8" s="38" t="s">
        <v>362</v>
      </c>
      <c r="DD8" s="38" t="s">
        <v>363</v>
      </c>
      <c r="DE8" s="36" t="s">
        <v>364</v>
      </c>
      <c r="DF8" s="36" t="s">
        <v>365</v>
      </c>
      <c r="DG8" s="39" t="s">
        <v>366</v>
      </c>
      <c r="DH8" s="40" t="s">
        <v>367</v>
      </c>
      <c r="DI8" s="36" t="s">
        <v>368</v>
      </c>
      <c r="DJ8" s="36" t="s">
        <v>369</v>
      </c>
      <c r="DK8" s="40" t="s">
        <v>370</v>
      </c>
      <c r="DL8" s="36" t="s">
        <v>371</v>
      </c>
      <c r="DM8" s="39" t="s">
        <v>372</v>
      </c>
      <c r="DN8" s="39" t="s">
        <v>373</v>
      </c>
      <c r="DO8" s="40" t="s">
        <v>374</v>
      </c>
      <c r="DP8" s="36" t="s">
        <v>375</v>
      </c>
      <c r="DQ8" s="40" t="s">
        <v>376</v>
      </c>
      <c r="DR8" s="36" t="s">
        <v>377</v>
      </c>
      <c r="DS8" s="39" t="s">
        <v>378</v>
      </c>
      <c r="DT8" s="39" t="s">
        <v>379</v>
      </c>
      <c r="DU8" s="39" t="s">
        <v>380</v>
      </c>
      <c r="DV8" s="40" t="s">
        <v>381</v>
      </c>
      <c r="DW8" s="36" t="s">
        <v>382</v>
      </c>
      <c r="DX8" s="40" t="s">
        <v>383</v>
      </c>
      <c r="DY8" s="36" t="s">
        <v>384</v>
      </c>
      <c r="DZ8" s="36" t="s">
        <v>385</v>
      </c>
      <c r="EA8" s="36" t="s">
        <v>386</v>
      </c>
      <c r="EB8" s="40" t="s">
        <v>387</v>
      </c>
      <c r="EC8" s="36" t="s">
        <v>388</v>
      </c>
      <c r="ED8" s="36" t="s">
        <v>389</v>
      </c>
      <c r="EE8" s="40" t="s">
        <v>390</v>
      </c>
      <c r="EF8" s="36" t="s">
        <v>391</v>
      </c>
      <c r="EG8" s="36" t="s">
        <v>392</v>
      </c>
      <c r="EH8" s="39" t="s">
        <v>393</v>
      </c>
      <c r="EI8" s="39" t="s">
        <v>394</v>
      </c>
      <c r="EJ8" s="39" t="s">
        <v>395</v>
      </c>
      <c r="EK8" s="40" t="s">
        <v>396</v>
      </c>
      <c r="EL8" s="36" t="s">
        <v>397</v>
      </c>
      <c r="EM8" s="36" t="s">
        <v>398</v>
      </c>
      <c r="EN8" s="36" t="s">
        <v>399</v>
      </c>
      <c r="EO8" s="36" t="s">
        <v>400</v>
      </c>
      <c r="EP8" s="36" t="s">
        <v>401</v>
      </c>
      <c r="EQ8" s="36" t="s">
        <v>402</v>
      </c>
      <c r="ER8" s="36" t="s">
        <v>403</v>
      </c>
      <c r="ES8" s="36" t="s">
        <v>404</v>
      </c>
      <c r="ET8" s="36" t="s">
        <v>405</v>
      </c>
      <c r="EU8" s="36" t="s">
        <v>406</v>
      </c>
      <c r="EV8" s="36" t="s">
        <v>407</v>
      </c>
      <c r="EW8" s="36" t="s">
        <v>408</v>
      </c>
      <c r="EX8" s="40" t="s">
        <v>409</v>
      </c>
      <c r="EY8" s="36" t="s">
        <v>410</v>
      </c>
      <c r="EZ8" s="36" t="s">
        <v>411</v>
      </c>
      <c r="FA8" s="36" t="s">
        <v>412</v>
      </c>
      <c r="FB8" s="36" t="s">
        <v>413</v>
      </c>
      <c r="FC8" s="36" t="s">
        <v>414</v>
      </c>
      <c r="FD8" s="36" t="s">
        <v>415</v>
      </c>
      <c r="FE8" s="40" t="s">
        <v>416</v>
      </c>
      <c r="FF8" s="36" t="s">
        <v>417</v>
      </c>
      <c r="FG8" s="36" t="s">
        <v>418</v>
      </c>
      <c r="FH8" s="36" t="s">
        <v>419</v>
      </c>
      <c r="FI8" s="36" t="s">
        <v>420</v>
      </c>
      <c r="FJ8" s="36" t="s">
        <v>421</v>
      </c>
      <c r="FK8" s="36" t="s">
        <v>422</v>
      </c>
      <c r="FL8" s="36" t="s">
        <v>423</v>
      </c>
      <c r="FM8" s="36" t="s">
        <v>424</v>
      </c>
      <c r="FN8" s="36" t="s">
        <v>425</v>
      </c>
      <c r="FO8" s="36" t="s">
        <v>426</v>
      </c>
      <c r="FP8" s="36" t="s">
        <v>427</v>
      </c>
      <c r="FQ8" s="36" t="s">
        <v>428</v>
      </c>
      <c r="FR8" s="36" t="s">
        <v>429</v>
      </c>
      <c r="FS8" s="36" t="s">
        <v>430</v>
      </c>
      <c r="FT8" s="36" t="s">
        <v>431</v>
      </c>
      <c r="FU8" s="36" t="s">
        <v>435</v>
      </c>
      <c r="FV8" s="36" t="s">
        <v>432</v>
      </c>
      <c r="FW8" s="36" t="s">
        <v>433</v>
      </c>
      <c r="FX8" s="36" t="s">
        <v>434</v>
      </c>
      <c r="FY8" s="36" t="s">
        <v>436</v>
      </c>
      <c r="FZ8" s="36" t="s">
        <v>437</v>
      </c>
      <c r="GA8" s="36" t="s">
        <v>438</v>
      </c>
      <c r="GB8" s="36" t="s">
        <v>439</v>
      </c>
      <c r="GC8" s="36" t="s">
        <v>440</v>
      </c>
      <c r="GD8" s="36" t="s">
        <v>441</v>
      </c>
      <c r="GE8" s="36" t="s">
        <v>442</v>
      </c>
      <c r="GF8" s="36" t="s">
        <v>444</v>
      </c>
      <c r="GG8" s="36" t="s">
        <v>443</v>
      </c>
      <c r="GH8" s="36" t="s">
        <v>445</v>
      </c>
      <c r="GI8" s="36" t="s">
        <v>446</v>
      </c>
      <c r="GJ8" s="36" t="s">
        <v>447</v>
      </c>
      <c r="GK8" s="36" t="s">
        <v>448</v>
      </c>
      <c r="GL8" s="36" t="s">
        <v>449</v>
      </c>
      <c r="GM8" s="36" t="s">
        <v>450</v>
      </c>
      <c r="GN8" s="41" t="s">
        <v>451</v>
      </c>
    </row>
    <row r="9" spans="1:197" ht="19.5" thickTop="1" thickBot="1" x14ac:dyDescent="0.5">
      <c r="C9" s="45"/>
      <c r="DA9" s="44"/>
      <c r="GN9" s="26"/>
      <c r="GO9" s="26"/>
    </row>
    <row r="10" spans="1:197" ht="15.5" thickTop="1" thickBot="1" x14ac:dyDescent="0.4">
      <c r="B10" s="46">
        <v>1</v>
      </c>
      <c r="C10" s="47" t="str">
        <f>IF(ISBLANK(Paramètres!B9),"",Paramètres!B9)</f>
        <v/>
      </c>
      <c r="D10" s="271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1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1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1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3"/>
    </row>
    <row r="11" spans="1:197" ht="15" thickBot="1" x14ac:dyDescent="0.4">
      <c r="B11" s="48">
        <v>2</v>
      </c>
      <c r="C11" s="49" t="str">
        <f>IF(ISBLANK(Paramètres!B10),"",Paramètres!B10)</f>
        <v/>
      </c>
      <c r="D11" s="271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1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1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1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1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1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1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1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3"/>
    </row>
    <row r="12" spans="1:197" ht="15" thickBot="1" x14ac:dyDescent="0.4">
      <c r="B12" s="48">
        <v>3</v>
      </c>
      <c r="C12" s="49" t="str">
        <f>IF(ISBLANK(Paramètres!B11),"",Paramètres!B11)</f>
        <v/>
      </c>
      <c r="D12" s="271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3"/>
      <c r="DA12" s="271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3"/>
    </row>
    <row r="13" spans="1:197" ht="15" thickBot="1" x14ac:dyDescent="0.4">
      <c r="B13" s="48">
        <v>4</v>
      </c>
      <c r="C13" s="49" t="str">
        <f>IF(ISBLANK(Paramètres!B12),"",Paramètres!B12)</f>
        <v/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3"/>
      <c r="DA13" s="271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3"/>
    </row>
    <row r="14" spans="1:197" ht="15" thickBot="1" x14ac:dyDescent="0.4">
      <c r="B14" s="48">
        <v>5</v>
      </c>
      <c r="C14" s="49" t="str">
        <f>IF(ISBLANK(Paramètres!B13),"",Paramètres!B13)</f>
        <v/>
      </c>
      <c r="D14" s="271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3"/>
      <c r="DA14" s="271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3"/>
    </row>
    <row r="15" spans="1:197" ht="15" thickBot="1" x14ac:dyDescent="0.4">
      <c r="B15" s="48">
        <v>6</v>
      </c>
      <c r="C15" s="49" t="str">
        <f>IF(ISBLANK(Paramètres!B14),"",Paramètres!B14)</f>
        <v/>
      </c>
      <c r="D15" s="271"/>
      <c r="E15" s="272"/>
      <c r="F15" s="272"/>
      <c r="G15" s="272"/>
      <c r="H15" s="272"/>
      <c r="I15" s="272"/>
      <c r="J15" s="271"/>
      <c r="K15" s="272"/>
      <c r="L15" s="272"/>
      <c r="M15" s="272"/>
      <c r="N15" s="272"/>
      <c r="O15" s="272"/>
      <c r="P15" s="271"/>
      <c r="Q15" s="272"/>
      <c r="R15" s="272"/>
      <c r="S15" s="272"/>
      <c r="T15" s="272"/>
      <c r="U15" s="272"/>
      <c r="V15" s="271"/>
      <c r="W15" s="272"/>
      <c r="X15" s="272"/>
      <c r="Y15" s="272"/>
      <c r="Z15" s="272"/>
      <c r="AA15" s="272"/>
      <c r="AB15" s="271"/>
      <c r="AC15" s="272"/>
      <c r="AD15" s="272"/>
      <c r="AE15" s="272"/>
      <c r="AF15" s="272"/>
      <c r="AG15" s="272"/>
      <c r="AH15" s="271"/>
      <c r="AI15" s="272"/>
      <c r="AJ15" s="272"/>
      <c r="AK15" s="272"/>
      <c r="AL15" s="272"/>
      <c r="AM15" s="272"/>
      <c r="AN15" s="271"/>
      <c r="AO15" s="272"/>
      <c r="AP15" s="272"/>
      <c r="AQ15" s="272"/>
      <c r="AR15" s="272"/>
      <c r="AS15" s="272"/>
      <c r="AT15" s="271"/>
      <c r="AU15" s="272"/>
      <c r="AV15" s="272"/>
      <c r="AW15" s="272"/>
      <c r="AX15" s="272"/>
      <c r="AY15" s="272"/>
      <c r="AZ15" s="271"/>
      <c r="BA15" s="272"/>
      <c r="BB15" s="272"/>
      <c r="BC15" s="272"/>
      <c r="BD15" s="272"/>
      <c r="BE15" s="272"/>
      <c r="BF15" s="271"/>
      <c r="BG15" s="272"/>
      <c r="BH15" s="272"/>
      <c r="BI15" s="272"/>
      <c r="BJ15" s="272"/>
      <c r="BK15" s="272"/>
      <c r="BL15" s="272"/>
      <c r="BM15" s="272"/>
      <c r="BN15" s="272"/>
      <c r="BO15" s="272"/>
      <c r="BP15" s="271"/>
      <c r="BQ15" s="272"/>
      <c r="BR15" s="272"/>
      <c r="BS15" s="272"/>
      <c r="BT15" s="272"/>
      <c r="BU15" s="272"/>
      <c r="BV15" s="271"/>
      <c r="BW15" s="272"/>
      <c r="BX15" s="272"/>
      <c r="BY15" s="272"/>
      <c r="BZ15" s="272"/>
      <c r="CA15" s="272"/>
      <c r="CB15" s="272"/>
      <c r="CC15" s="272"/>
      <c r="CD15" s="272"/>
      <c r="CE15" s="272"/>
      <c r="CF15" s="271"/>
      <c r="CG15" s="272"/>
      <c r="CH15" s="272"/>
      <c r="CI15" s="272"/>
      <c r="CJ15" s="272"/>
      <c r="CK15" s="272"/>
      <c r="CL15" s="271"/>
      <c r="CM15" s="272"/>
      <c r="CN15" s="272"/>
      <c r="CO15" s="272"/>
      <c r="CP15" s="272"/>
      <c r="CQ15" s="272"/>
      <c r="CR15" s="272"/>
      <c r="CS15" s="272"/>
      <c r="CT15" s="272"/>
      <c r="CU15" s="271"/>
      <c r="CV15" s="272"/>
      <c r="CW15" s="272"/>
      <c r="CX15" s="272"/>
      <c r="CY15" s="272"/>
      <c r="CZ15" s="273"/>
      <c r="DA15" s="271"/>
      <c r="DB15" s="272"/>
      <c r="DC15" s="272"/>
      <c r="DD15" s="272"/>
      <c r="DE15" s="272"/>
      <c r="DF15" s="272"/>
      <c r="DG15" s="272"/>
      <c r="DH15" s="272"/>
      <c r="DI15" s="271"/>
      <c r="DJ15" s="272"/>
      <c r="DK15" s="272"/>
      <c r="DL15" s="272"/>
      <c r="DM15" s="272"/>
      <c r="DN15" s="272"/>
      <c r="DO15" s="271"/>
      <c r="DP15" s="272"/>
      <c r="DQ15" s="272"/>
      <c r="DR15" s="272"/>
      <c r="DS15" s="272"/>
      <c r="DT15" s="272"/>
      <c r="DU15" s="272"/>
      <c r="DV15" s="272"/>
      <c r="DW15" s="272"/>
      <c r="DX15" s="272"/>
      <c r="DY15" s="271"/>
      <c r="DZ15" s="272"/>
      <c r="EA15" s="272"/>
      <c r="EB15" s="272"/>
      <c r="EC15" s="272"/>
      <c r="ED15" s="272"/>
      <c r="EE15" s="271"/>
      <c r="EF15" s="272"/>
      <c r="EG15" s="272"/>
      <c r="EH15" s="272"/>
      <c r="EI15" s="272"/>
      <c r="EJ15" s="272"/>
      <c r="EK15" s="272"/>
      <c r="EL15" s="272"/>
      <c r="EM15" s="272"/>
      <c r="EN15" s="271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1"/>
      <c r="FC15" s="272"/>
      <c r="FD15" s="272"/>
      <c r="FE15" s="272"/>
      <c r="FF15" s="272"/>
      <c r="FG15" s="272"/>
      <c r="FH15" s="271"/>
      <c r="FI15" s="272"/>
      <c r="FJ15" s="272"/>
      <c r="FK15" s="272"/>
      <c r="FL15" s="272"/>
      <c r="FM15" s="272"/>
      <c r="FN15" s="272"/>
      <c r="FO15" s="272"/>
      <c r="FP15" s="272"/>
      <c r="FQ15" s="272"/>
      <c r="FR15" s="271"/>
      <c r="FS15" s="272"/>
      <c r="FT15" s="272"/>
      <c r="FU15" s="272"/>
      <c r="FV15" s="272"/>
      <c r="FW15" s="272"/>
      <c r="FX15" s="271"/>
      <c r="FY15" s="272"/>
      <c r="FZ15" s="272"/>
      <c r="GA15" s="272"/>
      <c r="GB15" s="272"/>
      <c r="GC15" s="272"/>
      <c r="GD15" s="272"/>
      <c r="GE15" s="272"/>
      <c r="GF15" s="272"/>
      <c r="GG15" s="271"/>
      <c r="GH15" s="272"/>
      <c r="GI15" s="272"/>
      <c r="GJ15" s="272"/>
      <c r="GK15" s="272"/>
      <c r="GL15" s="272"/>
      <c r="GM15" s="272"/>
      <c r="GN15" s="273"/>
    </row>
    <row r="16" spans="1:197" ht="15" thickBot="1" x14ac:dyDescent="0.4">
      <c r="B16" s="48">
        <v>7</v>
      </c>
      <c r="C16" s="49" t="str">
        <f>IF(ISBLANK(Paramètres!B15),"",Paramètres!B15)</f>
        <v/>
      </c>
      <c r="D16" s="271"/>
      <c r="E16" s="272"/>
      <c r="F16" s="272"/>
      <c r="G16" s="272"/>
      <c r="H16" s="272"/>
      <c r="I16" s="272"/>
      <c r="J16" s="271"/>
      <c r="K16" s="272"/>
      <c r="L16" s="272"/>
      <c r="M16" s="272"/>
      <c r="N16" s="272"/>
      <c r="O16" s="272"/>
      <c r="P16" s="271"/>
      <c r="Q16" s="272"/>
      <c r="R16" s="272"/>
      <c r="S16" s="272"/>
      <c r="T16" s="272"/>
      <c r="U16" s="272"/>
      <c r="V16" s="271"/>
      <c r="W16" s="272"/>
      <c r="X16" s="272"/>
      <c r="Y16" s="272"/>
      <c r="Z16" s="272"/>
      <c r="AA16" s="272"/>
      <c r="AB16" s="271"/>
      <c r="AC16" s="272"/>
      <c r="AD16" s="272"/>
      <c r="AE16" s="272"/>
      <c r="AF16" s="272"/>
      <c r="AG16" s="272"/>
      <c r="AH16" s="271"/>
      <c r="AI16" s="272"/>
      <c r="AJ16" s="272"/>
      <c r="AK16" s="272"/>
      <c r="AL16" s="272"/>
      <c r="AM16" s="272"/>
      <c r="AN16" s="271"/>
      <c r="AO16" s="272"/>
      <c r="AP16" s="272"/>
      <c r="AQ16" s="272"/>
      <c r="AR16" s="272"/>
      <c r="AS16" s="272"/>
      <c r="AT16" s="271"/>
      <c r="AU16" s="272"/>
      <c r="AV16" s="272"/>
      <c r="AW16" s="272"/>
      <c r="AX16" s="272"/>
      <c r="AY16" s="272"/>
      <c r="AZ16" s="271"/>
      <c r="BA16" s="272"/>
      <c r="BB16" s="272"/>
      <c r="BC16" s="272"/>
      <c r="BD16" s="272"/>
      <c r="BE16" s="272"/>
      <c r="BF16" s="271"/>
      <c r="BG16" s="272"/>
      <c r="BH16" s="272"/>
      <c r="BI16" s="272"/>
      <c r="BJ16" s="272"/>
      <c r="BK16" s="272"/>
      <c r="BL16" s="272"/>
      <c r="BM16" s="272"/>
      <c r="BN16" s="272"/>
      <c r="BO16" s="272"/>
      <c r="BP16" s="271"/>
      <c r="BQ16" s="272"/>
      <c r="BR16" s="272"/>
      <c r="BS16" s="272"/>
      <c r="BT16" s="272"/>
      <c r="BU16" s="272"/>
      <c r="BV16" s="271"/>
      <c r="BW16" s="272"/>
      <c r="BX16" s="272"/>
      <c r="BY16" s="272"/>
      <c r="BZ16" s="272"/>
      <c r="CA16" s="272"/>
      <c r="CB16" s="272"/>
      <c r="CC16" s="272"/>
      <c r="CD16" s="272"/>
      <c r="CE16" s="272"/>
      <c r="CF16" s="271"/>
      <c r="CG16" s="272"/>
      <c r="CH16" s="272"/>
      <c r="CI16" s="272"/>
      <c r="CJ16" s="272"/>
      <c r="CK16" s="272"/>
      <c r="CL16" s="271"/>
      <c r="CM16" s="272"/>
      <c r="CN16" s="272"/>
      <c r="CO16" s="272"/>
      <c r="CP16" s="272"/>
      <c r="CQ16" s="272"/>
      <c r="CR16" s="272"/>
      <c r="CS16" s="272"/>
      <c r="CT16" s="272"/>
      <c r="CU16" s="271"/>
      <c r="CV16" s="272"/>
      <c r="CW16" s="272"/>
      <c r="CX16" s="272"/>
      <c r="CY16" s="272"/>
      <c r="CZ16" s="273"/>
      <c r="DA16" s="271"/>
      <c r="DB16" s="272"/>
      <c r="DC16" s="272"/>
      <c r="DD16" s="272"/>
      <c r="DE16" s="272"/>
      <c r="DF16" s="272"/>
      <c r="DG16" s="272"/>
      <c r="DH16" s="272"/>
      <c r="DI16" s="271"/>
      <c r="DJ16" s="272"/>
      <c r="DK16" s="272"/>
      <c r="DL16" s="272"/>
      <c r="DM16" s="272"/>
      <c r="DN16" s="272"/>
      <c r="DO16" s="271"/>
      <c r="DP16" s="272"/>
      <c r="DQ16" s="272"/>
      <c r="DR16" s="272"/>
      <c r="DS16" s="272"/>
      <c r="DT16" s="272"/>
      <c r="DU16" s="272"/>
      <c r="DV16" s="272"/>
      <c r="DW16" s="272"/>
      <c r="DX16" s="272"/>
      <c r="DY16" s="271"/>
      <c r="DZ16" s="272"/>
      <c r="EA16" s="272"/>
      <c r="EB16" s="272"/>
      <c r="EC16" s="272"/>
      <c r="ED16" s="272"/>
      <c r="EE16" s="271"/>
      <c r="EF16" s="272"/>
      <c r="EG16" s="272"/>
      <c r="EH16" s="272"/>
      <c r="EI16" s="272"/>
      <c r="EJ16" s="272"/>
      <c r="EK16" s="272"/>
      <c r="EL16" s="272"/>
      <c r="EM16" s="272"/>
      <c r="EN16" s="271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1"/>
      <c r="FC16" s="272"/>
      <c r="FD16" s="272"/>
      <c r="FE16" s="272"/>
      <c r="FF16" s="272"/>
      <c r="FG16" s="272"/>
      <c r="FH16" s="271"/>
      <c r="FI16" s="272"/>
      <c r="FJ16" s="272"/>
      <c r="FK16" s="272"/>
      <c r="FL16" s="272"/>
      <c r="FM16" s="272"/>
      <c r="FN16" s="272"/>
      <c r="FO16" s="272"/>
      <c r="FP16" s="272"/>
      <c r="FQ16" s="272"/>
      <c r="FR16" s="271"/>
      <c r="FS16" s="272"/>
      <c r="FT16" s="272"/>
      <c r="FU16" s="272"/>
      <c r="FV16" s="272"/>
      <c r="FW16" s="272"/>
      <c r="FX16" s="271"/>
      <c r="FY16" s="272"/>
      <c r="FZ16" s="272"/>
      <c r="GA16" s="272"/>
      <c r="GB16" s="272"/>
      <c r="GC16" s="272"/>
      <c r="GD16" s="272"/>
      <c r="GE16" s="272"/>
      <c r="GF16" s="272"/>
      <c r="GG16" s="271"/>
      <c r="GH16" s="272"/>
      <c r="GI16" s="272"/>
      <c r="GJ16" s="272"/>
      <c r="GK16" s="272"/>
      <c r="GL16" s="272"/>
      <c r="GM16" s="272"/>
      <c r="GN16" s="273"/>
    </row>
    <row r="17" spans="2:196" ht="15" thickBot="1" x14ac:dyDescent="0.4">
      <c r="B17" s="48">
        <v>8</v>
      </c>
      <c r="C17" s="49" t="str">
        <f>IF(ISBLANK(Paramètres!B16),"",Paramètres!B16)</f>
        <v/>
      </c>
      <c r="D17" s="271"/>
      <c r="E17" s="272"/>
      <c r="F17" s="272"/>
      <c r="G17" s="272"/>
      <c r="H17" s="272"/>
      <c r="I17" s="272"/>
      <c r="J17" s="271"/>
      <c r="K17" s="272"/>
      <c r="L17" s="272"/>
      <c r="M17" s="272"/>
      <c r="N17" s="272"/>
      <c r="O17" s="272"/>
      <c r="P17" s="271"/>
      <c r="Q17" s="272"/>
      <c r="R17" s="272"/>
      <c r="S17" s="272"/>
      <c r="T17" s="272"/>
      <c r="U17" s="272"/>
      <c r="V17" s="271"/>
      <c r="W17" s="272"/>
      <c r="X17" s="272"/>
      <c r="Y17" s="272"/>
      <c r="Z17" s="272"/>
      <c r="AA17" s="272"/>
      <c r="AB17" s="271"/>
      <c r="AC17" s="272"/>
      <c r="AD17" s="272"/>
      <c r="AE17" s="272"/>
      <c r="AF17" s="272"/>
      <c r="AG17" s="272"/>
      <c r="AH17" s="271"/>
      <c r="AI17" s="272"/>
      <c r="AJ17" s="272"/>
      <c r="AK17" s="272"/>
      <c r="AL17" s="272"/>
      <c r="AM17" s="272"/>
      <c r="AN17" s="271"/>
      <c r="AO17" s="272"/>
      <c r="AP17" s="272"/>
      <c r="AQ17" s="272"/>
      <c r="AR17" s="272"/>
      <c r="AS17" s="272"/>
      <c r="AT17" s="271"/>
      <c r="AU17" s="272"/>
      <c r="AV17" s="272"/>
      <c r="AW17" s="272"/>
      <c r="AX17" s="272"/>
      <c r="AY17" s="272"/>
      <c r="AZ17" s="271"/>
      <c r="BA17" s="272"/>
      <c r="BB17" s="272"/>
      <c r="BC17" s="272"/>
      <c r="BD17" s="272"/>
      <c r="BE17" s="272"/>
      <c r="BF17" s="271"/>
      <c r="BG17" s="272"/>
      <c r="BH17" s="272"/>
      <c r="BI17" s="272"/>
      <c r="BJ17" s="272"/>
      <c r="BK17" s="272"/>
      <c r="BL17" s="272"/>
      <c r="BM17" s="272"/>
      <c r="BN17" s="272"/>
      <c r="BO17" s="272"/>
      <c r="BP17" s="271"/>
      <c r="BQ17" s="272"/>
      <c r="BR17" s="272"/>
      <c r="BS17" s="272"/>
      <c r="BT17" s="272"/>
      <c r="BU17" s="272"/>
      <c r="BV17" s="271"/>
      <c r="BW17" s="272"/>
      <c r="BX17" s="272"/>
      <c r="BY17" s="272"/>
      <c r="BZ17" s="272"/>
      <c r="CA17" s="272"/>
      <c r="CB17" s="272"/>
      <c r="CC17" s="272"/>
      <c r="CD17" s="272"/>
      <c r="CE17" s="272"/>
      <c r="CF17" s="271"/>
      <c r="CG17" s="272"/>
      <c r="CH17" s="272"/>
      <c r="CI17" s="272"/>
      <c r="CJ17" s="272"/>
      <c r="CK17" s="272"/>
      <c r="CL17" s="271"/>
      <c r="CM17" s="272"/>
      <c r="CN17" s="272"/>
      <c r="CO17" s="272"/>
      <c r="CP17" s="272"/>
      <c r="CQ17" s="272"/>
      <c r="CR17" s="272"/>
      <c r="CS17" s="272"/>
      <c r="CT17" s="272"/>
      <c r="CU17" s="271"/>
      <c r="CV17" s="272"/>
      <c r="CW17" s="272"/>
      <c r="CX17" s="272"/>
      <c r="CY17" s="272"/>
      <c r="CZ17" s="273"/>
      <c r="DA17" s="271"/>
      <c r="DB17" s="272"/>
      <c r="DC17" s="272"/>
      <c r="DD17" s="272"/>
      <c r="DE17" s="272"/>
      <c r="DF17" s="272"/>
      <c r="DG17" s="272"/>
      <c r="DH17" s="272"/>
      <c r="DI17" s="271"/>
      <c r="DJ17" s="272"/>
      <c r="DK17" s="272"/>
      <c r="DL17" s="272"/>
      <c r="DM17" s="272"/>
      <c r="DN17" s="272"/>
      <c r="DO17" s="271"/>
      <c r="DP17" s="272"/>
      <c r="DQ17" s="272"/>
      <c r="DR17" s="272"/>
      <c r="DS17" s="272"/>
      <c r="DT17" s="272"/>
      <c r="DU17" s="272"/>
      <c r="DV17" s="272"/>
      <c r="DW17" s="272"/>
      <c r="DX17" s="272"/>
      <c r="DY17" s="271"/>
      <c r="DZ17" s="272"/>
      <c r="EA17" s="272"/>
      <c r="EB17" s="272"/>
      <c r="EC17" s="272"/>
      <c r="ED17" s="272"/>
      <c r="EE17" s="271"/>
      <c r="EF17" s="272"/>
      <c r="EG17" s="272"/>
      <c r="EH17" s="272"/>
      <c r="EI17" s="272"/>
      <c r="EJ17" s="272"/>
      <c r="EK17" s="272"/>
      <c r="EL17" s="272"/>
      <c r="EM17" s="272"/>
      <c r="EN17" s="271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1"/>
      <c r="FC17" s="272"/>
      <c r="FD17" s="272"/>
      <c r="FE17" s="272"/>
      <c r="FF17" s="272"/>
      <c r="FG17" s="272"/>
      <c r="FH17" s="271"/>
      <c r="FI17" s="272"/>
      <c r="FJ17" s="272"/>
      <c r="FK17" s="272"/>
      <c r="FL17" s="272"/>
      <c r="FM17" s="272"/>
      <c r="FN17" s="272"/>
      <c r="FO17" s="272"/>
      <c r="FP17" s="272"/>
      <c r="FQ17" s="272"/>
      <c r="FR17" s="271"/>
      <c r="FS17" s="272"/>
      <c r="FT17" s="272"/>
      <c r="FU17" s="272"/>
      <c r="FV17" s="272"/>
      <c r="FW17" s="272"/>
      <c r="FX17" s="271"/>
      <c r="FY17" s="272"/>
      <c r="FZ17" s="272"/>
      <c r="GA17" s="272"/>
      <c r="GB17" s="272"/>
      <c r="GC17" s="272"/>
      <c r="GD17" s="272"/>
      <c r="GE17" s="272"/>
      <c r="GF17" s="272"/>
      <c r="GG17" s="271"/>
      <c r="GH17" s="272"/>
      <c r="GI17" s="272"/>
      <c r="GJ17" s="272"/>
      <c r="GK17" s="272"/>
      <c r="GL17" s="272"/>
      <c r="GM17" s="272"/>
      <c r="GN17" s="273"/>
    </row>
    <row r="18" spans="2:196" ht="15" thickBot="1" x14ac:dyDescent="0.4">
      <c r="B18" s="48">
        <v>9</v>
      </c>
      <c r="C18" s="49" t="str">
        <f>IF(ISBLANK(Paramètres!B17),"",Paramètres!B17)</f>
        <v/>
      </c>
      <c r="D18" s="271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3"/>
      <c r="DA18" s="271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3"/>
    </row>
    <row r="19" spans="2:196" ht="15" thickBot="1" x14ac:dyDescent="0.4">
      <c r="B19" s="48">
        <v>10</v>
      </c>
      <c r="C19" s="49" t="str">
        <f>IF(ISBLANK(Paramètres!B18),"",Paramètres!B18)</f>
        <v/>
      </c>
      <c r="D19" s="271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3"/>
      <c r="DA19" s="271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3"/>
    </row>
    <row r="20" spans="2:196" ht="15" thickBot="1" x14ac:dyDescent="0.4">
      <c r="B20" s="48">
        <v>11</v>
      </c>
      <c r="C20" s="49" t="str">
        <f>IF(ISBLANK(Paramètres!B19),"",Paramètres!B19)</f>
        <v/>
      </c>
      <c r="D20" s="271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3"/>
      <c r="DA20" s="271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3"/>
    </row>
    <row r="21" spans="2:196" ht="15" thickBot="1" x14ac:dyDescent="0.4">
      <c r="B21" s="48">
        <v>12</v>
      </c>
      <c r="C21" s="49" t="str">
        <f>IF(ISBLANK(Paramètres!B20),"",Paramètres!B20)</f>
        <v/>
      </c>
      <c r="D21" s="271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3"/>
      <c r="DA21" s="271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3"/>
    </row>
    <row r="22" spans="2:196" ht="15" thickBot="1" x14ac:dyDescent="0.4">
      <c r="B22" s="48">
        <v>13</v>
      </c>
      <c r="C22" s="49" t="str">
        <f>IF(ISBLANK(Paramètres!B21),"",Paramètres!B21)</f>
        <v/>
      </c>
      <c r="D22" s="271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3"/>
      <c r="DA22" s="271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3"/>
    </row>
    <row r="23" spans="2:196" ht="15" thickBot="1" x14ac:dyDescent="0.4">
      <c r="B23" s="48">
        <v>14</v>
      </c>
      <c r="C23" s="49" t="str">
        <f>IF(ISBLANK(Paramètres!B22),"",Paramètres!B22)</f>
        <v/>
      </c>
      <c r="D23" s="271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3"/>
      <c r="DA23" s="271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3"/>
    </row>
    <row r="24" spans="2:196" ht="15" thickBot="1" x14ac:dyDescent="0.4">
      <c r="B24" s="48">
        <v>15</v>
      </c>
      <c r="C24" s="49" t="str">
        <f>IF(ISBLANK(Paramètres!B23),"",Paramètres!B23)</f>
        <v/>
      </c>
      <c r="D24" s="271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3"/>
      <c r="DA24" s="271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3"/>
    </row>
    <row r="25" spans="2:196" ht="15" thickBot="1" x14ac:dyDescent="0.4">
      <c r="B25" s="48">
        <v>16</v>
      </c>
      <c r="C25" s="49" t="str">
        <f>IF(ISBLANK(Paramètres!B24),"",Paramètres!B24)</f>
        <v/>
      </c>
      <c r="D25" s="271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3"/>
      <c r="DA25" s="271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3"/>
    </row>
    <row r="26" spans="2:196" ht="15" thickBot="1" x14ac:dyDescent="0.4">
      <c r="B26" s="48">
        <v>17</v>
      </c>
      <c r="C26" s="49" t="str">
        <f>IF(ISBLANK(Paramètres!B25),"",Paramètres!B25)</f>
        <v/>
      </c>
      <c r="D26" s="271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3"/>
      <c r="DA26" s="271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3"/>
    </row>
    <row r="27" spans="2:196" ht="15" thickBot="1" x14ac:dyDescent="0.4">
      <c r="B27" s="48">
        <v>18</v>
      </c>
      <c r="C27" s="49" t="str">
        <f>IF(ISBLANK(Paramètres!B26),"",Paramètres!B26)</f>
        <v/>
      </c>
      <c r="D27" s="27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3"/>
      <c r="DA27" s="271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3"/>
    </row>
    <row r="28" spans="2:196" ht="15" thickBot="1" x14ac:dyDescent="0.4">
      <c r="B28" s="48">
        <v>19</v>
      </c>
      <c r="C28" s="49" t="str">
        <f>IF(ISBLANK(Paramètres!B27),"",Paramètres!B27)</f>
        <v/>
      </c>
      <c r="D28" s="27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3"/>
      <c r="DA28" s="271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3"/>
    </row>
    <row r="29" spans="2:196" ht="15" thickBot="1" x14ac:dyDescent="0.4">
      <c r="B29" s="48">
        <v>20</v>
      </c>
      <c r="C29" s="49" t="str">
        <f>IF(ISBLANK(Paramètres!B28),"",Paramètres!B28)</f>
        <v/>
      </c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3"/>
      <c r="DA29" s="271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3"/>
    </row>
    <row r="30" spans="2:196" ht="15" thickBot="1" x14ac:dyDescent="0.4">
      <c r="B30" s="48">
        <v>21</v>
      </c>
      <c r="C30" s="49" t="str">
        <f>IF(ISBLANK(Paramètres!B29),"",Paramètres!B29)</f>
        <v/>
      </c>
      <c r="D30" s="271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3"/>
      <c r="DA30" s="271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3"/>
    </row>
    <row r="31" spans="2:196" ht="15" thickBot="1" x14ac:dyDescent="0.4">
      <c r="B31" s="48">
        <v>22</v>
      </c>
      <c r="C31" s="49" t="str">
        <f>IF(ISBLANK(Paramètres!B30),"",Paramètres!B30)</f>
        <v/>
      </c>
      <c r="D31" s="271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3"/>
      <c r="DA31" s="271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3"/>
    </row>
    <row r="32" spans="2:196" ht="15" thickBot="1" x14ac:dyDescent="0.4">
      <c r="B32" s="48">
        <v>23</v>
      </c>
      <c r="C32" s="49" t="str">
        <f>IF(ISBLANK(Paramètres!B31),"",Paramètres!B31)</f>
        <v/>
      </c>
      <c r="D32" s="271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3"/>
      <c r="DA32" s="271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3"/>
    </row>
    <row r="33" spans="2:196" ht="15" thickBot="1" x14ac:dyDescent="0.4">
      <c r="B33" s="48">
        <v>24</v>
      </c>
      <c r="C33" s="49" t="str">
        <f>IF(ISBLANK(Paramètres!B32),"",Paramètres!B32)</f>
        <v/>
      </c>
      <c r="D33" s="271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1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3"/>
      <c r="DA33" s="271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3"/>
    </row>
    <row r="34" spans="2:196" ht="15" thickBot="1" x14ac:dyDescent="0.4">
      <c r="B34" s="48">
        <v>25</v>
      </c>
      <c r="C34" s="49" t="str">
        <f>IF(ISBLANK(Paramètres!B33),"",Paramètres!B33)</f>
        <v/>
      </c>
      <c r="D34" s="271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1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3"/>
      <c r="DA34" s="271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3"/>
    </row>
    <row r="35" spans="2:196" ht="15" thickBot="1" x14ac:dyDescent="0.4">
      <c r="B35" s="48">
        <v>26</v>
      </c>
      <c r="C35" s="49" t="str">
        <f>IF(ISBLANK(Paramètres!B34),"",Paramètres!B34)</f>
        <v/>
      </c>
      <c r="D35" s="271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1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3"/>
      <c r="DA35" s="271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3"/>
    </row>
    <row r="36" spans="2:196" ht="15" thickBot="1" x14ac:dyDescent="0.4">
      <c r="B36" s="48">
        <v>27</v>
      </c>
      <c r="C36" s="49" t="str">
        <f>IF(ISBLANK(Paramètres!B35),"",Paramètres!B35)</f>
        <v/>
      </c>
      <c r="D36" s="271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  <c r="BU36" s="272"/>
      <c r="BV36" s="272"/>
      <c r="BW36" s="272"/>
      <c r="BX36" s="272"/>
      <c r="BY36" s="272"/>
      <c r="BZ36" s="272"/>
      <c r="CA36" s="272"/>
      <c r="CB36" s="272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2"/>
      <c r="CQ36" s="272"/>
      <c r="CR36" s="272"/>
      <c r="CS36" s="272"/>
      <c r="CT36" s="272"/>
      <c r="CU36" s="272"/>
      <c r="CV36" s="272"/>
      <c r="CW36" s="272"/>
      <c r="CX36" s="272"/>
      <c r="CY36" s="272"/>
      <c r="CZ36" s="273"/>
      <c r="DA36" s="271"/>
      <c r="DB36" s="272"/>
      <c r="DC36" s="272"/>
      <c r="DD36" s="272"/>
      <c r="DE36" s="272"/>
      <c r="DF36" s="272"/>
      <c r="DG36" s="272"/>
      <c r="DH36" s="272"/>
      <c r="DI36" s="272"/>
      <c r="DJ36" s="272"/>
      <c r="DK36" s="272"/>
      <c r="DL36" s="272"/>
      <c r="DM36" s="272"/>
      <c r="DN36" s="272"/>
      <c r="DO36" s="272"/>
      <c r="DP36" s="272"/>
      <c r="DQ36" s="272"/>
      <c r="DR36" s="272"/>
      <c r="DS36" s="272"/>
      <c r="DT36" s="272"/>
      <c r="DU36" s="272"/>
      <c r="DV36" s="272"/>
      <c r="DW36" s="272"/>
      <c r="DX36" s="272"/>
      <c r="DY36" s="272"/>
      <c r="DZ36" s="272"/>
      <c r="EA36" s="272"/>
      <c r="EB36" s="272"/>
      <c r="EC36" s="272"/>
      <c r="ED36" s="272"/>
      <c r="EE36" s="272"/>
      <c r="EF36" s="272"/>
      <c r="EG36" s="272"/>
      <c r="EH36" s="272"/>
      <c r="EI36" s="272"/>
      <c r="EJ36" s="272"/>
      <c r="EK36" s="272"/>
      <c r="EL36" s="272"/>
      <c r="EM36" s="272"/>
      <c r="EN36" s="272"/>
      <c r="EO36" s="272"/>
      <c r="EP36" s="272"/>
      <c r="EQ36" s="272"/>
      <c r="ER36" s="272"/>
      <c r="ES36" s="272"/>
      <c r="ET36" s="272"/>
      <c r="EU36" s="272"/>
      <c r="EV36" s="272"/>
      <c r="EW36" s="272"/>
      <c r="EX36" s="272"/>
      <c r="EY36" s="272"/>
      <c r="EZ36" s="272"/>
      <c r="FA36" s="272"/>
      <c r="FB36" s="272"/>
      <c r="FC36" s="272"/>
      <c r="FD36" s="272"/>
      <c r="FE36" s="272"/>
      <c r="FF36" s="272"/>
      <c r="FG36" s="272"/>
      <c r="FH36" s="272"/>
      <c r="FI36" s="272"/>
      <c r="FJ36" s="272"/>
      <c r="FK36" s="272"/>
      <c r="FL36" s="272"/>
      <c r="FM36" s="272"/>
      <c r="FN36" s="272"/>
      <c r="FO36" s="272"/>
      <c r="FP36" s="272"/>
      <c r="FQ36" s="272"/>
      <c r="FR36" s="272"/>
      <c r="FS36" s="272"/>
      <c r="FT36" s="272"/>
      <c r="FU36" s="272"/>
      <c r="FV36" s="272"/>
      <c r="FW36" s="272"/>
      <c r="FX36" s="272"/>
      <c r="FY36" s="272"/>
      <c r="FZ36" s="272"/>
      <c r="GA36" s="272"/>
      <c r="GB36" s="272"/>
      <c r="GC36" s="272"/>
      <c r="GD36" s="272"/>
      <c r="GE36" s="272"/>
      <c r="GF36" s="272"/>
      <c r="GG36" s="272"/>
      <c r="GH36" s="272"/>
      <c r="GI36" s="272"/>
      <c r="GJ36" s="272"/>
      <c r="GK36" s="272"/>
      <c r="GL36" s="272"/>
      <c r="GM36" s="272"/>
      <c r="GN36" s="273"/>
    </row>
    <row r="37" spans="2:196" ht="15" thickBot="1" x14ac:dyDescent="0.4">
      <c r="B37" s="48">
        <v>28</v>
      </c>
      <c r="C37" s="49" t="str">
        <f>IF(ISBLANK(Paramètres!B36),"",Paramètres!B36)</f>
        <v/>
      </c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U37" s="272"/>
      <c r="CV37" s="272"/>
      <c r="CW37" s="272"/>
      <c r="CX37" s="272"/>
      <c r="CY37" s="272"/>
      <c r="CZ37" s="273"/>
      <c r="DA37" s="271"/>
      <c r="DB37" s="272"/>
      <c r="DC37" s="272"/>
      <c r="DD37" s="272"/>
      <c r="DE37" s="272"/>
      <c r="DF37" s="272"/>
      <c r="DG37" s="272"/>
      <c r="DH37" s="272"/>
      <c r="DI37" s="272"/>
      <c r="DJ37" s="272"/>
      <c r="DK37" s="272"/>
      <c r="DL37" s="272"/>
      <c r="DM37" s="272"/>
      <c r="DN37" s="272"/>
      <c r="DO37" s="272"/>
      <c r="DP37" s="272"/>
      <c r="DQ37" s="272"/>
      <c r="DR37" s="272"/>
      <c r="DS37" s="272"/>
      <c r="DT37" s="272"/>
      <c r="DU37" s="272"/>
      <c r="DV37" s="272"/>
      <c r="DW37" s="272"/>
      <c r="DX37" s="272"/>
      <c r="DY37" s="272"/>
      <c r="DZ37" s="272"/>
      <c r="EA37" s="272"/>
      <c r="EB37" s="272"/>
      <c r="EC37" s="272"/>
      <c r="ED37" s="272"/>
      <c r="EE37" s="272"/>
      <c r="EF37" s="272"/>
      <c r="EG37" s="272"/>
      <c r="EH37" s="272"/>
      <c r="EI37" s="272"/>
      <c r="EJ37" s="272"/>
      <c r="EK37" s="272"/>
      <c r="EL37" s="272"/>
      <c r="EM37" s="272"/>
      <c r="EN37" s="272"/>
      <c r="EO37" s="272"/>
      <c r="EP37" s="272"/>
      <c r="EQ37" s="272"/>
      <c r="ER37" s="272"/>
      <c r="ES37" s="272"/>
      <c r="ET37" s="272"/>
      <c r="EU37" s="272"/>
      <c r="EV37" s="272"/>
      <c r="EW37" s="272"/>
      <c r="EX37" s="272"/>
      <c r="EY37" s="272"/>
      <c r="EZ37" s="272"/>
      <c r="FA37" s="272"/>
      <c r="FB37" s="272"/>
      <c r="FC37" s="272"/>
      <c r="FD37" s="272"/>
      <c r="FE37" s="272"/>
      <c r="FF37" s="272"/>
      <c r="FG37" s="272"/>
      <c r="FH37" s="272"/>
      <c r="FI37" s="272"/>
      <c r="FJ37" s="272"/>
      <c r="FK37" s="272"/>
      <c r="FL37" s="272"/>
      <c r="FM37" s="272"/>
      <c r="FN37" s="272"/>
      <c r="FO37" s="272"/>
      <c r="FP37" s="272"/>
      <c r="FQ37" s="272"/>
      <c r="FR37" s="272"/>
      <c r="FS37" s="272"/>
      <c r="FT37" s="272"/>
      <c r="FU37" s="272"/>
      <c r="FV37" s="272"/>
      <c r="FW37" s="272"/>
      <c r="FX37" s="272"/>
      <c r="FY37" s="272"/>
      <c r="FZ37" s="272"/>
      <c r="GA37" s="272"/>
      <c r="GB37" s="272"/>
      <c r="GC37" s="272"/>
      <c r="GD37" s="272"/>
      <c r="GE37" s="272"/>
      <c r="GF37" s="272"/>
      <c r="GG37" s="272"/>
      <c r="GH37" s="272"/>
      <c r="GI37" s="272"/>
      <c r="GJ37" s="272"/>
      <c r="GK37" s="272"/>
      <c r="GL37" s="272"/>
      <c r="GM37" s="272"/>
      <c r="GN37" s="273"/>
    </row>
    <row r="38" spans="2:196" ht="15" thickBot="1" x14ac:dyDescent="0.4">
      <c r="B38" s="48">
        <v>29</v>
      </c>
      <c r="C38" s="49" t="str">
        <f>IF(ISBLANK(Paramètres!B37),"",Paramètres!B37)</f>
        <v/>
      </c>
      <c r="D38" s="271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  <c r="BU38" s="272"/>
      <c r="BV38" s="272"/>
      <c r="BW38" s="272"/>
      <c r="BX38" s="272"/>
      <c r="BY38" s="272"/>
      <c r="BZ38" s="272"/>
      <c r="CA38" s="272"/>
      <c r="CB38" s="272"/>
      <c r="CC38" s="272"/>
      <c r="CD38" s="272"/>
      <c r="CE38" s="272"/>
      <c r="CF38" s="272"/>
      <c r="CG38" s="272"/>
      <c r="CH38" s="272"/>
      <c r="CI38" s="272"/>
      <c r="CJ38" s="272"/>
      <c r="CK38" s="272"/>
      <c r="CL38" s="272"/>
      <c r="CM38" s="272"/>
      <c r="CN38" s="272"/>
      <c r="CO38" s="272"/>
      <c r="CP38" s="272"/>
      <c r="CQ38" s="272"/>
      <c r="CR38" s="272"/>
      <c r="CS38" s="272"/>
      <c r="CT38" s="272"/>
      <c r="CU38" s="272"/>
      <c r="CV38" s="272"/>
      <c r="CW38" s="272"/>
      <c r="CX38" s="272"/>
      <c r="CY38" s="272"/>
      <c r="CZ38" s="273"/>
      <c r="DA38" s="271"/>
      <c r="DB38" s="272"/>
      <c r="DC38" s="272"/>
      <c r="DD38" s="272"/>
      <c r="DE38" s="272"/>
      <c r="DF38" s="272"/>
      <c r="DG38" s="272"/>
      <c r="DH38" s="272"/>
      <c r="DI38" s="272"/>
      <c r="DJ38" s="272"/>
      <c r="DK38" s="272"/>
      <c r="DL38" s="272"/>
      <c r="DM38" s="272"/>
      <c r="DN38" s="272"/>
      <c r="DO38" s="272"/>
      <c r="DP38" s="272"/>
      <c r="DQ38" s="272"/>
      <c r="DR38" s="272"/>
      <c r="DS38" s="272"/>
      <c r="DT38" s="272"/>
      <c r="DU38" s="272"/>
      <c r="DV38" s="272"/>
      <c r="DW38" s="272"/>
      <c r="DX38" s="272"/>
      <c r="DY38" s="272"/>
      <c r="DZ38" s="272"/>
      <c r="EA38" s="272"/>
      <c r="EB38" s="272"/>
      <c r="EC38" s="272"/>
      <c r="ED38" s="272"/>
      <c r="EE38" s="272"/>
      <c r="EF38" s="272"/>
      <c r="EG38" s="272"/>
      <c r="EH38" s="272"/>
      <c r="EI38" s="272"/>
      <c r="EJ38" s="272"/>
      <c r="EK38" s="272"/>
      <c r="EL38" s="272"/>
      <c r="EM38" s="272"/>
      <c r="EN38" s="272"/>
      <c r="EO38" s="272"/>
      <c r="EP38" s="272"/>
      <c r="EQ38" s="272"/>
      <c r="ER38" s="272"/>
      <c r="ES38" s="272"/>
      <c r="ET38" s="272"/>
      <c r="EU38" s="272"/>
      <c r="EV38" s="272"/>
      <c r="EW38" s="272"/>
      <c r="EX38" s="272"/>
      <c r="EY38" s="272"/>
      <c r="EZ38" s="272"/>
      <c r="FA38" s="272"/>
      <c r="FB38" s="272"/>
      <c r="FC38" s="272"/>
      <c r="FD38" s="272"/>
      <c r="FE38" s="272"/>
      <c r="FF38" s="272"/>
      <c r="FG38" s="272"/>
      <c r="FH38" s="272"/>
      <c r="FI38" s="272"/>
      <c r="FJ38" s="272"/>
      <c r="FK38" s="272"/>
      <c r="FL38" s="272"/>
      <c r="FM38" s="272"/>
      <c r="FN38" s="272"/>
      <c r="FO38" s="272"/>
      <c r="FP38" s="272"/>
      <c r="FQ38" s="272"/>
      <c r="FR38" s="272"/>
      <c r="FS38" s="272"/>
      <c r="FT38" s="272"/>
      <c r="FU38" s="272"/>
      <c r="FV38" s="272"/>
      <c r="FW38" s="272"/>
      <c r="FX38" s="272"/>
      <c r="FY38" s="272"/>
      <c r="FZ38" s="272"/>
      <c r="GA38" s="272"/>
      <c r="GB38" s="272"/>
      <c r="GC38" s="272"/>
      <c r="GD38" s="272"/>
      <c r="GE38" s="272"/>
      <c r="GF38" s="272"/>
      <c r="GG38" s="272"/>
      <c r="GH38" s="272"/>
      <c r="GI38" s="272"/>
      <c r="GJ38" s="272"/>
      <c r="GK38" s="272"/>
      <c r="GL38" s="272"/>
      <c r="GM38" s="272"/>
      <c r="GN38" s="273"/>
    </row>
    <row r="39" spans="2:196" ht="15" thickBot="1" x14ac:dyDescent="0.4">
      <c r="B39" s="48">
        <v>30</v>
      </c>
      <c r="C39" s="49" t="str">
        <f>IF(ISBLANK(Paramètres!B38),"",Paramètres!B38)</f>
        <v/>
      </c>
      <c r="D39" s="271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3"/>
      <c r="DA39" s="271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3"/>
    </row>
    <row r="40" spans="2:196" ht="15" thickBot="1" x14ac:dyDescent="0.4">
      <c r="B40" s="48">
        <v>31</v>
      </c>
      <c r="C40" s="49" t="str">
        <f>IF(ISBLANK(Paramètres!B39),"",Paramètres!B39)</f>
        <v/>
      </c>
      <c r="D40" s="271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  <c r="BV40" s="272"/>
      <c r="BW40" s="272"/>
      <c r="BX40" s="272"/>
      <c r="BY40" s="272"/>
      <c r="BZ40" s="272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2"/>
      <c r="CQ40" s="272"/>
      <c r="CR40" s="272"/>
      <c r="CS40" s="272"/>
      <c r="CT40" s="272"/>
      <c r="CU40" s="272"/>
      <c r="CV40" s="272"/>
      <c r="CW40" s="272"/>
      <c r="CX40" s="272"/>
      <c r="CY40" s="272"/>
      <c r="CZ40" s="273"/>
      <c r="DA40" s="271"/>
      <c r="DB40" s="272"/>
      <c r="DC40" s="272"/>
      <c r="DD40" s="272"/>
      <c r="DE40" s="272"/>
      <c r="DF40" s="272"/>
      <c r="DG40" s="272"/>
      <c r="DH40" s="272"/>
      <c r="DI40" s="272"/>
      <c r="DJ40" s="272"/>
      <c r="DK40" s="272"/>
      <c r="DL40" s="272"/>
      <c r="DM40" s="272"/>
      <c r="DN40" s="272"/>
      <c r="DO40" s="272"/>
      <c r="DP40" s="272"/>
      <c r="DQ40" s="272"/>
      <c r="DR40" s="272"/>
      <c r="DS40" s="272"/>
      <c r="DT40" s="272"/>
      <c r="DU40" s="272"/>
      <c r="DV40" s="272"/>
      <c r="DW40" s="272"/>
      <c r="DX40" s="272"/>
      <c r="DY40" s="272"/>
      <c r="DZ40" s="272"/>
      <c r="EA40" s="272"/>
      <c r="EB40" s="272"/>
      <c r="EC40" s="272"/>
      <c r="ED40" s="272"/>
      <c r="EE40" s="272"/>
      <c r="EF40" s="272"/>
      <c r="EG40" s="272"/>
      <c r="EH40" s="272"/>
      <c r="EI40" s="272"/>
      <c r="EJ40" s="272"/>
      <c r="EK40" s="272"/>
      <c r="EL40" s="272"/>
      <c r="EM40" s="272"/>
      <c r="EN40" s="272"/>
      <c r="EO40" s="272"/>
      <c r="EP40" s="272"/>
      <c r="EQ40" s="272"/>
      <c r="ER40" s="272"/>
      <c r="ES40" s="272"/>
      <c r="ET40" s="272"/>
      <c r="EU40" s="272"/>
      <c r="EV40" s="272"/>
      <c r="EW40" s="272"/>
      <c r="EX40" s="272"/>
      <c r="EY40" s="272"/>
      <c r="EZ40" s="272"/>
      <c r="FA40" s="272"/>
      <c r="FB40" s="272"/>
      <c r="FC40" s="272"/>
      <c r="FD40" s="272"/>
      <c r="FE40" s="272"/>
      <c r="FF40" s="272"/>
      <c r="FG40" s="272"/>
      <c r="FH40" s="272"/>
      <c r="FI40" s="272"/>
      <c r="FJ40" s="272"/>
      <c r="FK40" s="272"/>
      <c r="FL40" s="272"/>
      <c r="FM40" s="272"/>
      <c r="FN40" s="272"/>
      <c r="FO40" s="272"/>
      <c r="FP40" s="272"/>
      <c r="FQ40" s="272"/>
      <c r="FR40" s="272"/>
      <c r="FS40" s="272"/>
      <c r="FT40" s="272"/>
      <c r="FU40" s="272"/>
      <c r="FV40" s="272"/>
      <c r="FW40" s="272"/>
      <c r="FX40" s="272"/>
      <c r="FY40" s="272"/>
      <c r="FZ40" s="272"/>
      <c r="GA40" s="272"/>
      <c r="GB40" s="272"/>
      <c r="GC40" s="272"/>
      <c r="GD40" s="272"/>
      <c r="GE40" s="272"/>
      <c r="GF40" s="272"/>
      <c r="GG40" s="272"/>
      <c r="GH40" s="272"/>
      <c r="GI40" s="272"/>
      <c r="GJ40" s="272"/>
      <c r="GK40" s="272"/>
      <c r="GL40" s="272"/>
      <c r="GM40" s="272"/>
      <c r="GN40" s="273"/>
    </row>
    <row r="41" spans="2:196" ht="15" thickBot="1" x14ac:dyDescent="0.4">
      <c r="B41" s="48">
        <v>32</v>
      </c>
      <c r="C41" s="49" t="str">
        <f>IF(ISBLANK(Paramètres!B40),"",Paramètres!B40)</f>
        <v/>
      </c>
      <c r="D41" s="271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  <c r="BU41" s="272"/>
      <c r="BV41" s="272"/>
      <c r="BW41" s="272"/>
      <c r="BX41" s="272"/>
      <c r="BY41" s="272"/>
      <c r="BZ41" s="272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3"/>
      <c r="DA41" s="271"/>
      <c r="DB41" s="272"/>
      <c r="DC41" s="272"/>
      <c r="DD41" s="272"/>
      <c r="DE41" s="272"/>
      <c r="DF41" s="272"/>
      <c r="DG41" s="272"/>
      <c r="DH41" s="272"/>
      <c r="DI41" s="272"/>
      <c r="DJ41" s="272"/>
      <c r="DK41" s="272"/>
      <c r="DL41" s="272"/>
      <c r="DM41" s="272"/>
      <c r="DN41" s="272"/>
      <c r="DO41" s="272"/>
      <c r="DP41" s="272"/>
      <c r="DQ41" s="272"/>
      <c r="DR41" s="272"/>
      <c r="DS41" s="272"/>
      <c r="DT41" s="272"/>
      <c r="DU41" s="272"/>
      <c r="DV41" s="272"/>
      <c r="DW41" s="272"/>
      <c r="DX41" s="272"/>
      <c r="DY41" s="272"/>
      <c r="DZ41" s="272"/>
      <c r="EA41" s="272"/>
      <c r="EB41" s="272"/>
      <c r="EC41" s="272"/>
      <c r="ED41" s="272"/>
      <c r="EE41" s="272"/>
      <c r="EF41" s="272"/>
      <c r="EG41" s="272"/>
      <c r="EH41" s="272"/>
      <c r="EI41" s="272"/>
      <c r="EJ41" s="272"/>
      <c r="EK41" s="272"/>
      <c r="EL41" s="272"/>
      <c r="EM41" s="272"/>
      <c r="EN41" s="272"/>
      <c r="EO41" s="272"/>
      <c r="EP41" s="272"/>
      <c r="EQ41" s="272"/>
      <c r="ER41" s="272"/>
      <c r="ES41" s="272"/>
      <c r="ET41" s="272"/>
      <c r="EU41" s="272"/>
      <c r="EV41" s="272"/>
      <c r="EW41" s="272"/>
      <c r="EX41" s="272"/>
      <c r="EY41" s="272"/>
      <c r="EZ41" s="272"/>
      <c r="FA41" s="272"/>
      <c r="FB41" s="272"/>
      <c r="FC41" s="272"/>
      <c r="FD41" s="272"/>
      <c r="FE41" s="272"/>
      <c r="FF41" s="272"/>
      <c r="FG41" s="272"/>
      <c r="FH41" s="272"/>
      <c r="FI41" s="272"/>
      <c r="FJ41" s="272"/>
      <c r="FK41" s="272"/>
      <c r="FL41" s="272"/>
      <c r="FM41" s="272"/>
      <c r="FN41" s="272"/>
      <c r="FO41" s="272"/>
      <c r="FP41" s="272"/>
      <c r="FQ41" s="272"/>
      <c r="FR41" s="272"/>
      <c r="FS41" s="272"/>
      <c r="FT41" s="272"/>
      <c r="FU41" s="272"/>
      <c r="FV41" s="272"/>
      <c r="FW41" s="272"/>
      <c r="FX41" s="272"/>
      <c r="FY41" s="272"/>
      <c r="FZ41" s="272"/>
      <c r="GA41" s="272"/>
      <c r="GB41" s="272"/>
      <c r="GC41" s="272"/>
      <c r="GD41" s="272"/>
      <c r="GE41" s="272"/>
      <c r="GF41" s="272"/>
      <c r="GG41" s="272"/>
      <c r="GH41" s="272"/>
      <c r="GI41" s="272"/>
      <c r="GJ41" s="272"/>
      <c r="GK41" s="272"/>
      <c r="GL41" s="272"/>
      <c r="GM41" s="272"/>
      <c r="GN41" s="273"/>
    </row>
    <row r="42" spans="2:196" ht="15" thickBot="1" x14ac:dyDescent="0.4">
      <c r="B42" s="48">
        <v>33</v>
      </c>
      <c r="C42" s="49" t="str">
        <f>IF(ISBLANK(Paramètres!B41),"",Paramètres!B41)</f>
        <v/>
      </c>
      <c r="D42" s="271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3"/>
      <c r="DA42" s="271"/>
      <c r="DB42" s="272"/>
      <c r="DC42" s="272"/>
      <c r="DD42" s="272"/>
      <c r="DE42" s="272"/>
      <c r="DF42" s="272"/>
      <c r="DG42" s="272"/>
      <c r="DH42" s="272"/>
      <c r="DI42" s="272"/>
      <c r="DJ42" s="272"/>
      <c r="DK42" s="272"/>
      <c r="DL42" s="272"/>
      <c r="DM42" s="272"/>
      <c r="DN42" s="272"/>
      <c r="DO42" s="272"/>
      <c r="DP42" s="272"/>
      <c r="DQ42" s="272"/>
      <c r="DR42" s="272"/>
      <c r="DS42" s="272"/>
      <c r="DT42" s="272"/>
      <c r="DU42" s="272"/>
      <c r="DV42" s="272"/>
      <c r="DW42" s="272"/>
      <c r="DX42" s="272"/>
      <c r="DY42" s="272"/>
      <c r="DZ42" s="272"/>
      <c r="EA42" s="272"/>
      <c r="EB42" s="272"/>
      <c r="EC42" s="272"/>
      <c r="ED42" s="272"/>
      <c r="EE42" s="272"/>
      <c r="EF42" s="272"/>
      <c r="EG42" s="272"/>
      <c r="EH42" s="272"/>
      <c r="EI42" s="272"/>
      <c r="EJ42" s="272"/>
      <c r="EK42" s="272"/>
      <c r="EL42" s="272"/>
      <c r="EM42" s="272"/>
      <c r="EN42" s="272"/>
      <c r="EO42" s="272"/>
      <c r="EP42" s="272"/>
      <c r="EQ42" s="272"/>
      <c r="ER42" s="272"/>
      <c r="ES42" s="272"/>
      <c r="ET42" s="272"/>
      <c r="EU42" s="272"/>
      <c r="EV42" s="272"/>
      <c r="EW42" s="272"/>
      <c r="EX42" s="272"/>
      <c r="EY42" s="272"/>
      <c r="EZ42" s="272"/>
      <c r="FA42" s="272"/>
      <c r="FB42" s="272"/>
      <c r="FC42" s="272"/>
      <c r="FD42" s="272"/>
      <c r="FE42" s="272"/>
      <c r="FF42" s="272"/>
      <c r="FG42" s="272"/>
      <c r="FH42" s="272"/>
      <c r="FI42" s="272"/>
      <c r="FJ42" s="272"/>
      <c r="FK42" s="272"/>
      <c r="FL42" s="272"/>
      <c r="FM42" s="272"/>
      <c r="FN42" s="272"/>
      <c r="FO42" s="272"/>
      <c r="FP42" s="272"/>
      <c r="FQ42" s="272"/>
      <c r="FR42" s="272"/>
      <c r="FS42" s="272"/>
      <c r="FT42" s="272"/>
      <c r="FU42" s="272"/>
      <c r="FV42" s="272"/>
      <c r="FW42" s="272"/>
      <c r="FX42" s="272"/>
      <c r="FY42" s="272"/>
      <c r="FZ42" s="272"/>
      <c r="GA42" s="272"/>
      <c r="GB42" s="272"/>
      <c r="GC42" s="272"/>
      <c r="GD42" s="272"/>
      <c r="GE42" s="272"/>
      <c r="GF42" s="272"/>
      <c r="GG42" s="272"/>
      <c r="GH42" s="272"/>
      <c r="GI42" s="272"/>
      <c r="GJ42" s="272"/>
      <c r="GK42" s="272"/>
      <c r="GL42" s="272"/>
      <c r="GM42" s="272"/>
      <c r="GN42" s="273"/>
    </row>
    <row r="43" spans="2:196" ht="15" thickBot="1" x14ac:dyDescent="0.4">
      <c r="B43" s="48">
        <v>34</v>
      </c>
      <c r="C43" s="49" t="str">
        <f>IF(ISBLANK(Paramètres!B42),"",Paramètres!B42)</f>
        <v/>
      </c>
      <c r="D43" s="271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3"/>
      <c r="DA43" s="271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  <c r="DW43" s="272"/>
      <c r="DX43" s="272"/>
      <c r="DY43" s="272"/>
      <c r="DZ43" s="272"/>
      <c r="EA43" s="272"/>
      <c r="EB43" s="272"/>
      <c r="EC43" s="272"/>
      <c r="ED43" s="272"/>
      <c r="EE43" s="272"/>
      <c r="EF43" s="272"/>
      <c r="EG43" s="272"/>
      <c r="EH43" s="272"/>
      <c r="EI43" s="272"/>
      <c r="EJ43" s="272"/>
      <c r="EK43" s="272"/>
      <c r="EL43" s="272"/>
      <c r="EM43" s="272"/>
      <c r="EN43" s="272"/>
      <c r="EO43" s="272"/>
      <c r="EP43" s="272"/>
      <c r="EQ43" s="272"/>
      <c r="ER43" s="272"/>
      <c r="ES43" s="272"/>
      <c r="ET43" s="272"/>
      <c r="EU43" s="272"/>
      <c r="EV43" s="272"/>
      <c r="EW43" s="272"/>
      <c r="EX43" s="272"/>
      <c r="EY43" s="272"/>
      <c r="EZ43" s="272"/>
      <c r="FA43" s="272"/>
      <c r="FB43" s="272"/>
      <c r="FC43" s="272"/>
      <c r="FD43" s="272"/>
      <c r="FE43" s="272"/>
      <c r="FF43" s="272"/>
      <c r="FG43" s="272"/>
      <c r="FH43" s="272"/>
      <c r="FI43" s="272"/>
      <c r="FJ43" s="272"/>
      <c r="FK43" s="272"/>
      <c r="FL43" s="272"/>
      <c r="FM43" s="272"/>
      <c r="FN43" s="272"/>
      <c r="FO43" s="272"/>
      <c r="FP43" s="272"/>
      <c r="FQ43" s="272"/>
      <c r="FR43" s="272"/>
      <c r="FS43" s="272"/>
      <c r="FT43" s="272"/>
      <c r="FU43" s="272"/>
      <c r="FV43" s="272"/>
      <c r="FW43" s="272"/>
      <c r="FX43" s="272"/>
      <c r="FY43" s="272"/>
      <c r="FZ43" s="272"/>
      <c r="GA43" s="272"/>
      <c r="GB43" s="272"/>
      <c r="GC43" s="272"/>
      <c r="GD43" s="272"/>
      <c r="GE43" s="272"/>
      <c r="GF43" s="272"/>
      <c r="GG43" s="272"/>
      <c r="GH43" s="272"/>
      <c r="GI43" s="272"/>
      <c r="GJ43" s="272"/>
      <c r="GK43" s="272"/>
      <c r="GL43" s="272"/>
      <c r="GM43" s="272"/>
      <c r="GN43" s="273"/>
    </row>
    <row r="44" spans="2:196" ht="15" thickBot="1" x14ac:dyDescent="0.4">
      <c r="B44" s="48">
        <v>35</v>
      </c>
      <c r="C44" s="49" t="str">
        <f>IF(ISBLANK(Paramètres!B43),"",Paramètres!B43)</f>
        <v/>
      </c>
      <c r="D44" s="271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  <c r="BU44" s="272"/>
      <c r="BV44" s="272"/>
      <c r="BW44" s="272"/>
      <c r="BX44" s="272"/>
      <c r="BY44" s="272"/>
      <c r="BZ44" s="272"/>
      <c r="CA44" s="272"/>
      <c r="CB44" s="272"/>
      <c r="CC44" s="272"/>
      <c r="CD44" s="272"/>
      <c r="CE44" s="272"/>
      <c r="CF44" s="272"/>
      <c r="CG44" s="272"/>
      <c r="CH44" s="272"/>
      <c r="CI44" s="272"/>
      <c r="CJ44" s="272"/>
      <c r="CK44" s="272"/>
      <c r="CL44" s="272"/>
      <c r="CM44" s="272"/>
      <c r="CN44" s="272"/>
      <c r="CO44" s="272"/>
      <c r="CP44" s="272"/>
      <c r="CQ44" s="272"/>
      <c r="CR44" s="272"/>
      <c r="CS44" s="272"/>
      <c r="CT44" s="272"/>
      <c r="CU44" s="272"/>
      <c r="CV44" s="272"/>
      <c r="CW44" s="272"/>
      <c r="CX44" s="272"/>
      <c r="CY44" s="272"/>
      <c r="CZ44" s="273"/>
      <c r="DA44" s="271"/>
      <c r="DB44" s="272"/>
      <c r="DC44" s="272"/>
      <c r="DD44" s="272"/>
      <c r="DE44" s="272"/>
      <c r="DF44" s="272"/>
      <c r="DG44" s="272"/>
      <c r="DH44" s="272"/>
      <c r="DI44" s="272"/>
      <c r="DJ44" s="272"/>
      <c r="DK44" s="272"/>
      <c r="DL44" s="272"/>
      <c r="DM44" s="272"/>
      <c r="DN44" s="272"/>
      <c r="DO44" s="272"/>
      <c r="DP44" s="272"/>
      <c r="DQ44" s="272"/>
      <c r="DR44" s="272"/>
      <c r="DS44" s="272"/>
      <c r="DT44" s="272"/>
      <c r="DU44" s="272"/>
      <c r="DV44" s="272"/>
      <c r="DW44" s="272"/>
      <c r="DX44" s="272"/>
      <c r="DY44" s="272"/>
      <c r="DZ44" s="272"/>
      <c r="EA44" s="272"/>
      <c r="EB44" s="272"/>
      <c r="EC44" s="272"/>
      <c r="ED44" s="272"/>
      <c r="EE44" s="272"/>
      <c r="EF44" s="272"/>
      <c r="EG44" s="272"/>
      <c r="EH44" s="272"/>
      <c r="EI44" s="272"/>
      <c r="EJ44" s="272"/>
      <c r="EK44" s="272"/>
      <c r="EL44" s="272"/>
      <c r="EM44" s="272"/>
      <c r="EN44" s="272"/>
      <c r="EO44" s="272"/>
      <c r="EP44" s="272"/>
      <c r="EQ44" s="272"/>
      <c r="ER44" s="272"/>
      <c r="ES44" s="272"/>
      <c r="ET44" s="272"/>
      <c r="EU44" s="272"/>
      <c r="EV44" s="272"/>
      <c r="EW44" s="272"/>
      <c r="EX44" s="272"/>
      <c r="EY44" s="272"/>
      <c r="EZ44" s="272"/>
      <c r="FA44" s="272"/>
      <c r="FB44" s="272"/>
      <c r="FC44" s="272"/>
      <c r="FD44" s="272"/>
      <c r="FE44" s="272"/>
      <c r="FF44" s="272"/>
      <c r="FG44" s="272"/>
      <c r="FH44" s="272"/>
      <c r="FI44" s="272"/>
      <c r="FJ44" s="272"/>
      <c r="FK44" s="272"/>
      <c r="FL44" s="272"/>
      <c r="FM44" s="272"/>
      <c r="FN44" s="272"/>
      <c r="FO44" s="272"/>
      <c r="FP44" s="272"/>
      <c r="FQ44" s="272"/>
      <c r="FR44" s="272"/>
      <c r="FS44" s="272"/>
      <c r="FT44" s="272"/>
      <c r="FU44" s="272"/>
      <c r="FV44" s="272"/>
      <c r="FW44" s="272"/>
      <c r="FX44" s="272"/>
      <c r="FY44" s="272"/>
      <c r="FZ44" s="272"/>
      <c r="GA44" s="272"/>
      <c r="GB44" s="272"/>
      <c r="GC44" s="272"/>
      <c r="GD44" s="272"/>
      <c r="GE44" s="272"/>
      <c r="GF44" s="272"/>
      <c r="GG44" s="272"/>
      <c r="GH44" s="272"/>
      <c r="GI44" s="272"/>
      <c r="GJ44" s="272"/>
      <c r="GK44" s="272"/>
      <c r="GL44" s="272"/>
      <c r="GM44" s="272"/>
      <c r="GN44" s="273"/>
    </row>
    <row r="45" spans="2:196" ht="15" thickBot="1" x14ac:dyDescent="0.4">
      <c r="B45" s="48">
        <v>36</v>
      </c>
      <c r="C45" s="49" t="str">
        <f>IF(ISBLANK(Paramètres!B44),"",Paramètres!B44)</f>
        <v/>
      </c>
      <c r="D45" s="271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  <c r="BU45" s="272"/>
      <c r="BV45" s="272"/>
      <c r="BW45" s="272"/>
      <c r="BX45" s="272"/>
      <c r="BY45" s="272"/>
      <c r="BZ45" s="272"/>
      <c r="CA45" s="272"/>
      <c r="CB45" s="272"/>
      <c r="CC45" s="272"/>
      <c r="CD45" s="272"/>
      <c r="CE45" s="272"/>
      <c r="CF45" s="272"/>
      <c r="CG45" s="272"/>
      <c r="CH45" s="272"/>
      <c r="CI45" s="272"/>
      <c r="CJ45" s="272"/>
      <c r="CK45" s="272"/>
      <c r="CL45" s="272"/>
      <c r="CM45" s="272"/>
      <c r="CN45" s="272"/>
      <c r="CO45" s="272"/>
      <c r="CP45" s="272"/>
      <c r="CQ45" s="272"/>
      <c r="CR45" s="272"/>
      <c r="CS45" s="272"/>
      <c r="CT45" s="272"/>
      <c r="CU45" s="272"/>
      <c r="CV45" s="272"/>
      <c r="CW45" s="272"/>
      <c r="CX45" s="272"/>
      <c r="CY45" s="272"/>
      <c r="CZ45" s="273"/>
      <c r="DA45" s="271"/>
      <c r="DB45" s="272"/>
      <c r="DC45" s="272"/>
      <c r="DD45" s="272"/>
      <c r="DE45" s="272"/>
      <c r="DF45" s="272"/>
      <c r="DG45" s="272"/>
      <c r="DH45" s="272"/>
      <c r="DI45" s="272"/>
      <c r="DJ45" s="272"/>
      <c r="DK45" s="272"/>
      <c r="DL45" s="272"/>
      <c r="DM45" s="272"/>
      <c r="DN45" s="272"/>
      <c r="DO45" s="272"/>
      <c r="DP45" s="272"/>
      <c r="DQ45" s="272"/>
      <c r="DR45" s="272"/>
      <c r="DS45" s="272"/>
      <c r="DT45" s="272"/>
      <c r="DU45" s="272"/>
      <c r="DV45" s="272"/>
      <c r="DW45" s="272"/>
      <c r="DX45" s="272"/>
      <c r="DY45" s="272"/>
      <c r="DZ45" s="272"/>
      <c r="EA45" s="272"/>
      <c r="EB45" s="272"/>
      <c r="EC45" s="272"/>
      <c r="ED45" s="272"/>
      <c r="EE45" s="272"/>
      <c r="EF45" s="272"/>
      <c r="EG45" s="272"/>
      <c r="EH45" s="272"/>
      <c r="EI45" s="272"/>
      <c r="EJ45" s="272"/>
      <c r="EK45" s="272"/>
      <c r="EL45" s="272"/>
      <c r="EM45" s="272"/>
      <c r="EN45" s="272"/>
      <c r="EO45" s="272"/>
      <c r="EP45" s="272"/>
      <c r="EQ45" s="272"/>
      <c r="ER45" s="272"/>
      <c r="ES45" s="272"/>
      <c r="ET45" s="272"/>
      <c r="EU45" s="272"/>
      <c r="EV45" s="272"/>
      <c r="EW45" s="272"/>
      <c r="EX45" s="272"/>
      <c r="EY45" s="272"/>
      <c r="EZ45" s="272"/>
      <c r="FA45" s="272"/>
      <c r="FB45" s="272"/>
      <c r="FC45" s="272"/>
      <c r="FD45" s="272"/>
      <c r="FE45" s="272"/>
      <c r="FF45" s="272"/>
      <c r="FG45" s="272"/>
      <c r="FH45" s="272"/>
      <c r="FI45" s="272"/>
      <c r="FJ45" s="272"/>
      <c r="FK45" s="272"/>
      <c r="FL45" s="272"/>
      <c r="FM45" s="272"/>
      <c r="FN45" s="272"/>
      <c r="FO45" s="272"/>
      <c r="FP45" s="272"/>
      <c r="FQ45" s="272"/>
      <c r="FR45" s="272"/>
      <c r="FS45" s="272"/>
      <c r="FT45" s="272"/>
      <c r="FU45" s="272"/>
      <c r="FV45" s="272"/>
      <c r="FW45" s="272"/>
      <c r="FX45" s="272"/>
      <c r="FY45" s="272"/>
      <c r="FZ45" s="272"/>
      <c r="GA45" s="272"/>
      <c r="GB45" s="272"/>
      <c r="GC45" s="272"/>
      <c r="GD45" s="272"/>
      <c r="GE45" s="272"/>
      <c r="GF45" s="272"/>
      <c r="GG45" s="272"/>
      <c r="GH45" s="272"/>
      <c r="GI45" s="272"/>
      <c r="GJ45" s="272"/>
      <c r="GK45" s="272"/>
      <c r="GL45" s="272"/>
      <c r="GM45" s="272"/>
      <c r="GN45" s="273"/>
    </row>
    <row r="46" spans="2:196" ht="15" thickBot="1" x14ac:dyDescent="0.4">
      <c r="B46" s="48">
        <v>37</v>
      </c>
      <c r="C46" s="49" t="str">
        <f>IF(ISBLANK(Paramètres!B45),"",Paramètres!B45)</f>
        <v/>
      </c>
      <c r="D46" s="271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  <c r="BU46" s="272"/>
      <c r="BV46" s="272"/>
      <c r="BW46" s="272"/>
      <c r="BX46" s="272"/>
      <c r="BY46" s="272"/>
      <c r="BZ46" s="272"/>
      <c r="CA46" s="272"/>
      <c r="CB46" s="272"/>
      <c r="CC46" s="272"/>
      <c r="CD46" s="272"/>
      <c r="CE46" s="272"/>
      <c r="CF46" s="272"/>
      <c r="CG46" s="272"/>
      <c r="CH46" s="272"/>
      <c r="CI46" s="272"/>
      <c r="CJ46" s="272"/>
      <c r="CK46" s="272"/>
      <c r="CL46" s="272"/>
      <c r="CM46" s="272"/>
      <c r="CN46" s="272"/>
      <c r="CO46" s="272"/>
      <c r="CP46" s="272"/>
      <c r="CQ46" s="272"/>
      <c r="CR46" s="272"/>
      <c r="CS46" s="272"/>
      <c r="CT46" s="272"/>
      <c r="CU46" s="272"/>
      <c r="CV46" s="272"/>
      <c r="CW46" s="272"/>
      <c r="CX46" s="272"/>
      <c r="CY46" s="272"/>
      <c r="CZ46" s="273"/>
      <c r="DA46" s="271"/>
      <c r="DB46" s="272"/>
      <c r="DC46" s="272"/>
      <c r="DD46" s="272"/>
      <c r="DE46" s="272"/>
      <c r="DF46" s="272"/>
      <c r="DG46" s="272"/>
      <c r="DH46" s="272"/>
      <c r="DI46" s="272"/>
      <c r="DJ46" s="272"/>
      <c r="DK46" s="272"/>
      <c r="DL46" s="272"/>
      <c r="DM46" s="272"/>
      <c r="DN46" s="272"/>
      <c r="DO46" s="272"/>
      <c r="DP46" s="272"/>
      <c r="DQ46" s="272"/>
      <c r="DR46" s="272"/>
      <c r="DS46" s="272"/>
      <c r="DT46" s="272"/>
      <c r="DU46" s="272"/>
      <c r="DV46" s="272"/>
      <c r="DW46" s="272"/>
      <c r="DX46" s="272"/>
      <c r="DY46" s="272"/>
      <c r="DZ46" s="272"/>
      <c r="EA46" s="272"/>
      <c r="EB46" s="272"/>
      <c r="EC46" s="272"/>
      <c r="ED46" s="272"/>
      <c r="EE46" s="272"/>
      <c r="EF46" s="272"/>
      <c r="EG46" s="272"/>
      <c r="EH46" s="272"/>
      <c r="EI46" s="272"/>
      <c r="EJ46" s="272"/>
      <c r="EK46" s="272"/>
      <c r="EL46" s="272"/>
      <c r="EM46" s="272"/>
      <c r="EN46" s="272"/>
      <c r="EO46" s="272"/>
      <c r="EP46" s="272"/>
      <c r="EQ46" s="272"/>
      <c r="ER46" s="272"/>
      <c r="ES46" s="272"/>
      <c r="ET46" s="272"/>
      <c r="EU46" s="272"/>
      <c r="EV46" s="272"/>
      <c r="EW46" s="272"/>
      <c r="EX46" s="272"/>
      <c r="EY46" s="272"/>
      <c r="EZ46" s="272"/>
      <c r="FA46" s="272"/>
      <c r="FB46" s="272"/>
      <c r="FC46" s="272"/>
      <c r="FD46" s="272"/>
      <c r="FE46" s="272"/>
      <c r="FF46" s="272"/>
      <c r="FG46" s="272"/>
      <c r="FH46" s="272"/>
      <c r="FI46" s="272"/>
      <c r="FJ46" s="272"/>
      <c r="FK46" s="272"/>
      <c r="FL46" s="272"/>
      <c r="FM46" s="272"/>
      <c r="FN46" s="272"/>
      <c r="FO46" s="272"/>
      <c r="FP46" s="272"/>
      <c r="FQ46" s="272"/>
      <c r="FR46" s="272"/>
      <c r="FS46" s="272"/>
      <c r="FT46" s="272"/>
      <c r="FU46" s="272"/>
      <c r="FV46" s="272"/>
      <c r="FW46" s="272"/>
      <c r="FX46" s="272"/>
      <c r="FY46" s="272"/>
      <c r="FZ46" s="272"/>
      <c r="GA46" s="272"/>
      <c r="GB46" s="272"/>
      <c r="GC46" s="272"/>
      <c r="GD46" s="272"/>
      <c r="GE46" s="272"/>
      <c r="GF46" s="272"/>
      <c r="GG46" s="272"/>
      <c r="GH46" s="272"/>
      <c r="GI46" s="272"/>
      <c r="GJ46" s="272"/>
      <c r="GK46" s="272"/>
      <c r="GL46" s="272"/>
      <c r="GM46" s="272"/>
      <c r="GN46" s="273"/>
    </row>
    <row r="47" spans="2:196" ht="15" thickBot="1" x14ac:dyDescent="0.4">
      <c r="B47" s="48">
        <v>38</v>
      </c>
      <c r="C47" s="49" t="str">
        <f>IF(ISBLANK(Paramètres!B46),"",Paramètres!B46)</f>
        <v/>
      </c>
      <c r="D47" s="271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  <c r="BU47" s="272"/>
      <c r="BV47" s="272"/>
      <c r="BW47" s="272"/>
      <c r="BX47" s="272"/>
      <c r="BY47" s="272"/>
      <c r="BZ47" s="272"/>
      <c r="CA47" s="272"/>
      <c r="CB47" s="272"/>
      <c r="CC47" s="272"/>
      <c r="CD47" s="272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72"/>
      <c r="CQ47" s="272"/>
      <c r="CR47" s="272"/>
      <c r="CS47" s="272"/>
      <c r="CT47" s="272"/>
      <c r="CU47" s="272"/>
      <c r="CV47" s="272"/>
      <c r="CW47" s="272"/>
      <c r="CX47" s="272"/>
      <c r="CY47" s="272"/>
      <c r="CZ47" s="273"/>
      <c r="DA47" s="271"/>
      <c r="DB47" s="272"/>
      <c r="DC47" s="272"/>
      <c r="DD47" s="272"/>
      <c r="DE47" s="272"/>
      <c r="DF47" s="272"/>
      <c r="DG47" s="272"/>
      <c r="DH47" s="272"/>
      <c r="DI47" s="272"/>
      <c r="DJ47" s="272"/>
      <c r="DK47" s="272"/>
      <c r="DL47" s="272"/>
      <c r="DM47" s="272"/>
      <c r="DN47" s="272"/>
      <c r="DO47" s="272"/>
      <c r="DP47" s="272"/>
      <c r="DQ47" s="272"/>
      <c r="DR47" s="272"/>
      <c r="DS47" s="272"/>
      <c r="DT47" s="272"/>
      <c r="DU47" s="272"/>
      <c r="DV47" s="272"/>
      <c r="DW47" s="272"/>
      <c r="DX47" s="272"/>
      <c r="DY47" s="272"/>
      <c r="DZ47" s="272"/>
      <c r="EA47" s="272"/>
      <c r="EB47" s="272"/>
      <c r="EC47" s="272"/>
      <c r="ED47" s="272"/>
      <c r="EE47" s="272"/>
      <c r="EF47" s="272"/>
      <c r="EG47" s="272"/>
      <c r="EH47" s="272"/>
      <c r="EI47" s="272"/>
      <c r="EJ47" s="272"/>
      <c r="EK47" s="272"/>
      <c r="EL47" s="272"/>
      <c r="EM47" s="272"/>
      <c r="EN47" s="272"/>
      <c r="EO47" s="272"/>
      <c r="EP47" s="272"/>
      <c r="EQ47" s="272"/>
      <c r="ER47" s="272"/>
      <c r="ES47" s="272"/>
      <c r="ET47" s="272"/>
      <c r="EU47" s="272"/>
      <c r="EV47" s="272"/>
      <c r="EW47" s="272"/>
      <c r="EX47" s="272"/>
      <c r="EY47" s="272"/>
      <c r="EZ47" s="272"/>
      <c r="FA47" s="272"/>
      <c r="FB47" s="272"/>
      <c r="FC47" s="272"/>
      <c r="FD47" s="272"/>
      <c r="FE47" s="272"/>
      <c r="FF47" s="272"/>
      <c r="FG47" s="272"/>
      <c r="FH47" s="272"/>
      <c r="FI47" s="272"/>
      <c r="FJ47" s="272"/>
      <c r="FK47" s="272"/>
      <c r="FL47" s="272"/>
      <c r="FM47" s="272"/>
      <c r="FN47" s="272"/>
      <c r="FO47" s="272"/>
      <c r="FP47" s="272"/>
      <c r="FQ47" s="272"/>
      <c r="FR47" s="272"/>
      <c r="FS47" s="272"/>
      <c r="FT47" s="272"/>
      <c r="FU47" s="272"/>
      <c r="FV47" s="272"/>
      <c r="FW47" s="272"/>
      <c r="FX47" s="272"/>
      <c r="FY47" s="272"/>
      <c r="FZ47" s="272"/>
      <c r="GA47" s="272"/>
      <c r="GB47" s="272"/>
      <c r="GC47" s="272"/>
      <c r="GD47" s="272"/>
      <c r="GE47" s="272"/>
      <c r="GF47" s="272"/>
      <c r="GG47" s="272"/>
      <c r="GH47" s="272"/>
      <c r="GI47" s="272"/>
      <c r="GJ47" s="272"/>
      <c r="GK47" s="272"/>
      <c r="GL47" s="272"/>
      <c r="GM47" s="272"/>
      <c r="GN47" s="273"/>
    </row>
    <row r="48" spans="2:196" ht="15" thickBot="1" x14ac:dyDescent="0.4">
      <c r="B48" s="48">
        <v>39</v>
      </c>
      <c r="C48" s="49" t="str">
        <f>IF(ISBLANK(Paramètres!B47),"",Paramètres!B47)</f>
        <v/>
      </c>
      <c r="D48" s="271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  <c r="BU48" s="272"/>
      <c r="BV48" s="272"/>
      <c r="BW48" s="272"/>
      <c r="BX48" s="272"/>
      <c r="BY48" s="272"/>
      <c r="BZ48" s="272"/>
      <c r="CA48" s="272"/>
      <c r="CB48" s="272"/>
      <c r="CC48" s="272"/>
      <c r="CD48" s="272"/>
      <c r="CE48" s="272"/>
      <c r="CF48" s="272"/>
      <c r="CG48" s="272"/>
      <c r="CH48" s="272"/>
      <c r="CI48" s="272"/>
      <c r="CJ48" s="272"/>
      <c r="CK48" s="272"/>
      <c r="CL48" s="272"/>
      <c r="CM48" s="272"/>
      <c r="CN48" s="272"/>
      <c r="CO48" s="272"/>
      <c r="CP48" s="272"/>
      <c r="CQ48" s="272"/>
      <c r="CR48" s="272"/>
      <c r="CS48" s="272"/>
      <c r="CT48" s="272"/>
      <c r="CU48" s="272"/>
      <c r="CV48" s="272"/>
      <c r="CW48" s="272"/>
      <c r="CX48" s="272"/>
      <c r="CY48" s="272"/>
      <c r="CZ48" s="273"/>
      <c r="DA48" s="271"/>
      <c r="DB48" s="272"/>
      <c r="DC48" s="272"/>
      <c r="DD48" s="272"/>
      <c r="DE48" s="272"/>
      <c r="DF48" s="272"/>
      <c r="DG48" s="272"/>
      <c r="DH48" s="272"/>
      <c r="DI48" s="272"/>
      <c r="DJ48" s="272"/>
      <c r="DK48" s="272"/>
      <c r="DL48" s="272"/>
      <c r="DM48" s="272"/>
      <c r="DN48" s="272"/>
      <c r="DO48" s="272"/>
      <c r="DP48" s="272"/>
      <c r="DQ48" s="272"/>
      <c r="DR48" s="272"/>
      <c r="DS48" s="272"/>
      <c r="DT48" s="272"/>
      <c r="DU48" s="272"/>
      <c r="DV48" s="272"/>
      <c r="DW48" s="272"/>
      <c r="DX48" s="272"/>
      <c r="DY48" s="272"/>
      <c r="DZ48" s="272"/>
      <c r="EA48" s="272"/>
      <c r="EB48" s="272"/>
      <c r="EC48" s="272"/>
      <c r="ED48" s="272"/>
      <c r="EE48" s="272"/>
      <c r="EF48" s="272"/>
      <c r="EG48" s="272"/>
      <c r="EH48" s="272"/>
      <c r="EI48" s="272"/>
      <c r="EJ48" s="272"/>
      <c r="EK48" s="272"/>
      <c r="EL48" s="272"/>
      <c r="EM48" s="272"/>
      <c r="EN48" s="272"/>
      <c r="EO48" s="272"/>
      <c r="EP48" s="272"/>
      <c r="EQ48" s="272"/>
      <c r="ER48" s="272"/>
      <c r="ES48" s="272"/>
      <c r="ET48" s="272"/>
      <c r="EU48" s="272"/>
      <c r="EV48" s="272"/>
      <c r="EW48" s="272"/>
      <c r="EX48" s="272"/>
      <c r="EY48" s="272"/>
      <c r="EZ48" s="272"/>
      <c r="FA48" s="272"/>
      <c r="FB48" s="272"/>
      <c r="FC48" s="272"/>
      <c r="FD48" s="272"/>
      <c r="FE48" s="272"/>
      <c r="FF48" s="272"/>
      <c r="FG48" s="272"/>
      <c r="FH48" s="272"/>
      <c r="FI48" s="272"/>
      <c r="FJ48" s="272"/>
      <c r="FK48" s="272"/>
      <c r="FL48" s="272"/>
      <c r="FM48" s="272"/>
      <c r="FN48" s="272"/>
      <c r="FO48" s="272"/>
      <c r="FP48" s="272"/>
      <c r="FQ48" s="272"/>
      <c r="FR48" s="272"/>
      <c r="FS48" s="272"/>
      <c r="FT48" s="272"/>
      <c r="FU48" s="272"/>
      <c r="FV48" s="272"/>
      <c r="FW48" s="272"/>
      <c r="FX48" s="272"/>
      <c r="FY48" s="272"/>
      <c r="FZ48" s="272"/>
      <c r="GA48" s="272"/>
      <c r="GB48" s="272"/>
      <c r="GC48" s="272"/>
      <c r="GD48" s="272"/>
      <c r="GE48" s="272"/>
      <c r="GF48" s="272"/>
      <c r="GG48" s="272"/>
      <c r="GH48" s="272"/>
      <c r="GI48" s="272"/>
      <c r="GJ48" s="272"/>
      <c r="GK48" s="272"/>
      <c r="GL48" s="272"/>
      <c r="GM48" s="272"/>
      <c r="GN48" s="273"/>
    </row>
    <row r="49" spans="1:196" ht="15" thickBot="1" x14ac:dyDescent="0.4">
      <c r="B49" s="48">
        <v>40</v>
      </c>
      <c r="C49" s="49" t="str">
        <f>IF(ISBLANK(Paramètres!B48),"",Paramètres!B48)</f>
        <v/>
      </c>
      <c r="D49" s="271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  <c r="BU49" s="272"/>
      <c r="BV49" s="272"/>
      <c r="BW49" s="272"/>
      <c r="BX49" s="272"/>
      <c r="BY49" s="272"/>
      <c r="BZ49" s="272"/>
      <c r="CA49" s="272"/>
      <c r="CB49" s="272"/>
      <c r="CC49" s="272"/>
      <c r="CD49" s="272"/>
      <c r="CE49" s="272"/>
      <c r="CF49" s="272"/>
      <c r="CG49" s="272"/>
      <c r="CH49" s="272"/>
      <c r="CI49" s="272"/>
      <c r="CJ49" s="272"/>
      <c r="CK49" s="272"/>
      <c r="CL49" s="272"/>
      <c r="CM49" s="272"/>
      <c r="CN49" s="272"/>
      <c r="CO49" s="272"/>
      <c r="CP49" s="272"/>
      <c r="CQ49" s="272"/>
      <c r="CR49" s="272"/>
      <c r="CS49" s="272"/>
      <c r="CT49" s="272"/>
      <c r="CU49" s="272"/>
      <c r="CV49" s="272"/>
      <c r="CW49" s="272"/>
      <c r="CX49" s="272"/>
      <c r="CY49" s="272"/>
      <c r="CZ49" s="273"/>
      <c r="DA49" s="271"/>
      <c r="DB49" s="272"/>
      <c r="DC49" s="272"/>
      <c r="DD49" s="272"/>
      <c r="DE49" s="272"/>
      <c r="DF49" s="272"/>
      <c r="DG49" s="272"/>
      <c r="DH49" s="272"/>
      <c r="DI49" s="272"/>
      <c r="DJ49" s="272"/>
      <c r="DK49" s="272"/>
      <c r="DL49" s="272"/>
      <c r="DM49" s="272"/>
      <c r="DN49" s="272"/>
      <c r="DO49" s="272"/>
      <c r="DP49" s="272"/>
      <c r="DQ49" s="272"/>
      <c r="DR49" s="272"/>
      <c r="DS49" s="272"/>
      <c r="DT49" s="272"/>
      <c r="DU49" s="272"/>
      <c r="DV49" s="272"/>
      <c r="DW49" s="272"/>
      <c r="DX49" s="272"/>
      <c r="DY49" s="272"/>
      <c r="DZ49" s="272"/>
      <c r="EA49" s="272"/>
      <c r="EB49" s="272"/>
      <c r="EC49" s="272"/>
      <c r="ED49" s="272"/>
      <c r="EE49" s="272"/>
      <c r="EF49" s="272"/>
      <c r="EG49" s="272"/>
      <c r="EH49" s="272"/>
      <c r="EI49" s="272"/>
      <c r="EJ49" s="272"/>
      <c r="EK49" s="272"/>
      <c r="EL49" s="272"/>
      <c r="EM49" s="272"/>
      <c r="EN49" s="272"/>
      <c r="EO49" s="272"/>
      <c r="EP49" s="272"/>
      <c r="EQ49" s="272"/>
      <c r="ER49" s="272"/>
      <c r="ES49" s="272"/>
      <c r="ET49" s="272"/>
      <c r="EU49" s="272"/>
      <c r="EV49" s="272"/>
      <c r="EW49" s="272"/>
      <c r="EX49" s="272"/>
      <c r="EY49" s="272"/>
      <c r="EZ49" s="272"/>
      <c r="FA49" s="272"/>
      <c r="FB49" s="272"/>
      <c r="FC49" s="272"/>
      <c r="FD49" s="272"/>
      <c r="FE49" s="272"/>
      <c r="FF49" s="272"/>
      <c r="FG49" s="272"/>
      <c r="FH49" s="272"/>
      <c r="FI49" s="272"/>
      <c r="FJ49" s="272"/>
      <c r="FK49" s="272"/>
      <c r="FL49" s="272"/>
      <c r="FM49" s="272"/>
      <c r="FN49" s="272"/>
      <c r="FO49" s="272"/>
      <c r="FP49" s="272"/>
      <c r="FQ49" s="272"/>
      <c r="FR49" s="272"/>
      <c r="FS49" s="272"/>
      <c r="FT49" s="272"/>
      <c r="FU49" s="272"/>
      <c r="FV49" s="272"/>
      <c r="FW49" s="272"/>
      <c r="FX49" s="272"/>
      <c r="FY49" s="272"/>
      <c r="FZ49" s="272"/>
      <c r="GA49" s="272"/>
      <c r="GB49" s="272"/>
      <c r="GC49" s="272"/>
      <c r="GD49" s="272"/>
      <c r="GE49" s="272"/>
      <c r="GF49" s="272"/>
      <c r="GG49" s="272"/>
      <c r="GH49" s="272"/>
      <c r="GI49" s="272"/>
      <c r="GJ49" s="272"/>
      <c r="GK49" s="272"/>
      <c r="GL49" s="272"/>
      <c r="GM49" s="272"/>
      <c r="GN49" s="273"/>
    </row>
    <row r="50" spans="1:196" ht="15" thickBot="1" x14ac:dyDescent="0.4">
      <c r="B50" s="48">
        <v>41</v>
      </c>
      <c r="C50" s="49" t="str">
        <f>IF(ISBLANK(Paramètres!B49),"",Paramètres!B49)</f>
        <v/>
      </c>
      <c r="D50" s="271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72"/>
      <c r="BZ50" s="272"/>
      <c r="CA50" s="272"/>
      <c r="CB50" s="272"/>
      <c r="CC50" s="272"/>
      <c r="CD50" s="272"/>
      <c r="CE50" s="272"/>
      <c r="CF50" s="272"/>
      <c r="CG50" s="272"/>
      <c r="CH50" s="272"/>
      <c r="CI50" s="272"/>
      <c r="CJ50" s="272"/>
      <c r="CK50" s="272"/>
      <c r="CL50" s="272"/>
      <c r="CM50" s="272"/>
      <c r="CN50" s="272"/>
      <c r="CO50" s="272"/>
      <c r="CP50" s="272"/>
      <c r="CQ50" s="272"/>
      <c r="CR50" s="272"/>
      <c r="CS50" s="272"/>
      <c r="CT50" s="272"/>
      <c r="CU50" s="272"/>
      <c r="CV50" s="272"/>
      <c r="CW50" s="272"/>
      <c r="CX50" s="272"/>
      <c r="CY50" s="272"/>
      <c r="CZ50" s="273"/>
      <c r="DA50" s="271"/>
      <c r="DB50" s="272"/>
      <c r="DC50" s="272"/>
      <c r="DD50" s="272"/>
      <c r="DE50" s="272"/>
      <c r="DF50" s="272"/>
      <c r="DG50" s="272"/>
      <c r="DH50" s="272"/>
      <c r="DI50" s="272"/>
      <c r="DJ50" s="272"/>
      <c r="DK50" s="272"/>
      <c r="DL50" s="272"/>
      <c r="DM50" s="272"/>
      <c r="DN50" s="272"/>
      <c r="DO50" s="272"/>
      <c r="DP50" s="272"/>
      <c r="DQ50" s="272"/>
      <c r="DR50" s="272"/>
      <c r="DS50" s="272"/>
      <c r="DT50" s="272"/>
      <c r="DU50" s="272"/>
      <c r="DV50" s="272"/>
      <c r="DW50" s="272"/>
      <c r="DX50" s="272"/>
      <c r="DY50" s="272"/>
      <c r="DZ50" s="272"/>
      <c r="EA50" s="272"/>
      <c r="EB50" s="272"/>
      <c r="EC50" s="272"/>
      <c r="ED50" s="272"/>
      <c r="EE50" s="272"/>
      <c r="EF50" s="272"/>
      <c r="EG50" s="272"/>
      <c r="EH50" s="272"/>
      <c r="EI50" s="272"/>
      <c r="EJ50" s="272"/>
      <c r="EK50" s="272"/>
      <c r="EL50" s="272"/>
      <c r="EM50" s="272"/>
      <c r="EN50" s="272"/>
      <c r="EO50" s="272"/>
      <c r="EP50" s="272"/>
      <c r="EQ50" s="272"/>
      <c r="ER50" s="272"/>
      <c r="ES50" s="272"/>
      <c r="ET50" s="272"/>
      <c r="EU50" s="272"/>
      <c r="EV50" s="272"/>
      <c r="EW50" s="272"/>
      <c r="EX50" s="272"/>
      <c r="EY50" s="272"/>
      <c r="EZ50" s="272"/>
      <c r="FA50" s="272"/>
      <c r="FB50" s="272"/>
      <c r="FC50" s="272"/>
      <c r="FD50" s="272"/>
      <c r="FE50" s="272"/>
      <c r="FF50" s="272"/>
      <c r="FG50" s="272"/>
      <c r="FH50" s="272"/>
      <c r="FI50" s="272"/>
      <c r="FJ50" s="272"/>
      <c r="FK50" s="272"/>
      <c r="FL50" s="272"/>
      <c r="FM50" s="272"/>
      <c r="FN50" s="272"/>
      <c r="FO50" s="272"/>
      <c r="FP50" s="272"/>
      <c r="FQ50" s="272"/>
      <c r="FR50" s="272"/>
      <c r="FS50" s="272"/>
      <c r="FT50" s="272"/>
      <c r="FU50" s="272"/>
      <c r="FV50" s="272"/>
      <c r="FW50" s="272"/>
      <c r="FX50" s="272"/>
      <c r="FY50" s="272"/>
      <c r="FZ50" s="272"/>
      <c r="GA50" s="272"/>
      <c r="GB50" s="272"/>
      <c r="GC50" s="272"/>
      <c r="GD50" s="272"/>
      <c r="GE50" s="272"/>
      <c r="GF50" s="272"/>
      <c r="GG50" s="272"/>
      <c r="GH50" s="272"/>
      <c r="GI50" s="272"/>
      <c r="GJ50" s="272"/>
      <c r="GK50" s="272"/>
      <c r="GL50" s="272"/>
      <c r="GM50" s="272"/>
      <c r="GN50" s="273"/>
    </row>
    <row r="51" spans="1:196" ht="15" thickBot="1" x14ac:dyDescent="0.4">
      <c r="B51" s="48">
        <v>42</v>
      </c>
      <c r="C51" s="49" t="str">
        <f>IF(ISBLANK(Paramètres!B50),"",Paramètres!B50)</f>
        <v/>
      </c>
      <c r="D51" s="271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  <c r="BU51" s="272"/>
      <c r="BV51" s="272"/>
      <c r="BW51" s="272"/>
      <c r="BX51" s="272"/>
      <c r="BY51" s="272"/>
      <c r="BZ51" s="272"/>
      <c r="CA51" s="272"/>
      <c r="CB51" s="272"/>
      <c r="CC51" s="272"/>
      <c r="CD51" s="272"/>
      <c r="CE51" s="272"/>
      <c r="CF51" s="272"/>
      <c r="CG51" s="272"/>
      <c r="CH51" s="272"/>
      <c r="CI51" s="272"/>
      <c r="CJ51" s="272"/>
      <c r="CK51" s="272"/>
      <c r="CL51" s="272"/>
      <c r="CM51" s="272"/>
      <c r="CN51" s="272"/>
      <c r="CO51" s="272"/>
      <c r="CP51" s="272"/>
      <c r="CQ51" s="272"/>
      <c r="CR51" s="272"/>
      <c r="CS51" s="272"/>
      <c r="CT51" s="272"/>
      <c r="CU51" s="272"/>
      <c r="CV51" s="272"/>
      <c r="CW51" s="272"/>
      <c r="CX51" s="272"/>
      <c r="CY51" s="272"/>
      <c r="CZ51" s="273"/>
      <c r="DA51" s="271"/>
      <c r="DB51" s="272"/>
      <c r="DC51" s="272"/>
      <c r="DD51" s="272"/>
      <c r="DE51" s="272"/>
      <c r="DF51" s="272"/>
      <c r="DG51" s="272"/>
      <c r="DH51" s="272"/>
      <c r="DI51" s="272"/>
      <c r="DJ51" s="272"/>
      <c r="DK51" s="272"/>
      <c r="DL51" s="272"/>
      <c r="DM51" s="272"/>
      <c r="DN51" s="272"/>
      <c r="DO51" s="272"/>
      <c r="DP51" s="272"/>
      <c r="DQ51" s="272"/>
      <c r="DR51" s="272"/>
      <c r="DS51" s="272"/>
      <c r="DT51" s="272"/>
      <c r="DU51" s="272"/>
      <c r="DV51" s="272"/>
      <c r="DW51" s="272"/>
      <c r="DX51" s="272"/>
      <c r="DY51" s="272"/>
      <c r="DZ51" s="272"/>
      <c r="EA51" s="272"/>
      <c r="EB51" s="272"/>
      <c r="EC51" s="272"/>
      <c r="ED51" s="272"/>
      <c r="EE51" s="272"/>
      <c r="EF51" s="272"/>
      <c r="EG51" s="272"/>
      <c r="EH51" s="272"/>
      <c r="EI51" s="272"/>
      <c r="EJ51" s="272"/>
      <c r="EK51" s="272"/>
      <c r="EL51" s="272"/>
      <c r="EM51" s="272"/>
      <c r="EN51" s="272"/>
      <c r="EO51" s="272"/>
      <c r="EP51" s="272"/>
      <c r="EQ51" s="272"/>
      <c r="ER51" s="272"/>
      <c r="ES51" s="272"/>
      <c r="ET51" s="272"/>
      <c r="EU51" s="272"/>
      <c r="EV51" s="272"/>
      <c r="EW51" s="272"/>
      <c r="EX51" s="272"/>
      <c r="EY51" s="272"/>
      <c r="EZ51" s="272"/>
      <c r="FA51" s="272"/>
      <c r="FB51" s="272"/>
      <c r="FC51" s="272"/>
      <c r="FD51" s="272"/>
      <c r="FE51" s="272"/>
      <c r="FF51" s="272"/>
      <c r="FG51" s="272"/>
      <c r="FH51" s="272"/>
      <c r="FI51" s="272"/>
      <c r="FJ51" s="272"/>
      <c r="FK51" s="272"/>
      <c r="FL51" s="272"/>
      <c r="FM51" s="272"/>
      <c r="FN51" s="272"/>
      <c r="FO51" s="272"/>
      <c r="FP51" s="272"/>
      <c r="FQ51" s="272"/>
      <c r="FR51" s="272"/>
      <c r="FS51" s="272"/>
      <c r="FT51" s="272"/>
      <c r="FU51" s="272"/>
      <c r="FV51" s="272"/>
      <c r="FW51" s="272"/>
      <c r="FX51" s="272"/>
      <c r="FY51" s="272"/>
      <c r="FZ51" s="272"/>
      <c r="GA51" s="272"/>
      <c r="GB51" s="272"/>
      <c r="GC51" s="272"/>
      <c r="GD51" s="272"/>
      <c r="GE51" s="272"/>
      <c r="GF51" s="272"/>
      <c r="GG51" s="272"/>
      <c r="GH51" s="272"/>
      <c r="GI51" s="272"/>
      <c r="GJ51" s="272"/>
      <c r="GK51" s="272"/>
      <c r="GL51" s="272"/>
      <c r="GM51" s="272"/>
      <c r="GN51" s="273"/>
    </row>
    <row r="52" spans="1:196" ht="15" thickBot="1" x14ac:dyDescent="0.4">
      <c r="B52" s="48">
        <v>43</v>
      </c>
      <c r="C52" s="49" t="str">
        <f>IF(ISBLANK(Paramètres!B51),"",Paramètres!B51)</f>
        <v/>
      </c>
      <c r="D52" s="271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  <c r="BU52" s="272"/>
      <c r="BV52" s="272"/>
      <c r="BW52" s="272"/>
      <c r="BX52" s="272"/>
      <c r="BY52" s="272"/>
      <c r="BZ52" s="272"/>
      <c r="CA52" s="272"/>
      <c r="CB52" s="272"/>
      <c r="CC52" s="272"/>
      <c r="CD52" s="272"/>
      <c r="CE52" s="272"/>
      <c r="CF52" s="272"/>
      <c r="CG52" s="272"/>
      <c r="CH52" s="272"/>
      <c r="CI52" s="272"/>
      <c r="CJ52" s="272"/>
      <c r="CK52" s="272"/>
      <c r="CL52" s="272"/>
      <c r="CM52" s="272"/>
      <c r="CN52" s="272"/>
      <c r="CO52" s="272"/>
      <c r="CP52" s="272"/>
      <c r="CQ52" s="272"/>
      <c r="CR52" s="272"/>
      <c r="CS52" s="272"/>
      <c r="CT52" s="272"/>
      <c r="CU52" s="272"/>
      <c r="CV52" s="272"/>
      <c r="CW52" s="272"/>
      <c r="CX52" s="272"/>
      <c r="CY52" s="272"/>
      <c r="CZ52" s="273"/>
      <c r="DA52" s="271"/>
      <c r="DB52" s="272"/>
      <c r="DC52" s="272"/>
      <c r="DD52" s="272"/>
      <c r="DE52" s="272"/>
      <c r="DF52" s="272"/>
      <c r="DG52" s="272"/>
      <c r="DH52" s="272"/>
      <c r="DI52" s="272"/>
      <c r="DJ52" s="272"/>
      <c r="DK52" s="272"/>
      <c r="DL52" s="272"/>
      <c r="DM52" s="272"/>
      <c r="DN52" s="272"/>
      <c r="DO52" s="272"/>
      <c r="DP52" s="272"/>
      <c r="DQ52" s="272"/>
      <c r="DR52" s="272"/>
      <c r="DS52" s="272"/>
      <c r="DT52" s="272"/>
      <c r="DU52" s="272"/>
      <c r="DV52" s="272"/>
      <c r="DW52" s="272"/>
      <c r="DX52" s="272"/>
      <c r="DY52" s="272"/>
      <c r="DZ52" s="272"/>
      <c r="EA52" s="272"/>
      <c r="EB52" s="272"/>
      <c r="EC52" s="272"/>
      <c r="ED52" s="272"/>
      <c r="EE52" s="272"/>
      <c r="EF52" s="272"/>
      <c r="EG52" s="272"/>
      <c r="EH52" s="272"/>
      <c r="EI52" s="272"/>
      <c r="EJ52" s="272"/>
      <c r="EK52" s="272"/>
      <c r="EL52" s="272"/>
      <c r="EM52" s="272"/>
      <c r="EN52" s="272"/>
      <c r="EO52" s="272"/>
      <c r="EP52" s="272"/>
      <c r="EQ52" s="272"/>
      <c r="ER52" s="272"/>
      <c r="ES52" s="272"/>
      <c r="ET52" s="272"/>
      <c r="EU52" s="272"/>
      <c r="EV52" s="272"/>
      <c r="EW52" s="272"/>
      <c r="EX52" s="272"/>
      <c r="EY52" s="272"/>
      <c r="EZ52" s="272"/>
      <c r="FA52" s="272"/>
      <c r="FB52" s="272"/>
      <c r="FC52" s="272"/>
      <c r="FD52" s="272"/>
      <c r="FE52" s="272"/>
      <c r="FF52" s="272"/>
      <c r="FG52" s="272"/>
      <c r="FH52" s="272"/>
      <c r="FI52" s="272"/>
      <c r="FJ52" s="272"/>
      <c r="FK52" s="272"/>
      <c r="FL52" s="272"/>
      <c r="FM52" s="272"/>
      <c r="FN52" s="272"/>
      <c r="FO52" s="272"/>
      <c r="FP52" s="272"/>
      <c r="FQ52" s="272"/>
      <c r="FR52" s="272"/>
      <c r="FS52" s="272"/>
      <c r="FT52" s="272"/>
      <c r="FU52" s="272"/>
      <c r="FV52" s="272"/>
      <c r="FW52" s="272"/>
      <c r="FX52" s="272"/>
      <c r="FY52" s="272"/>
      <c r="FZ52" s="272"/>
      <c r="GA52" s="272"/>
      <c r="GB52" s="272"/>
      <c r="GC52" s="272"/>
      <c r="GD52" s="272"/>
      <c r="GE52" s="272"/>
      <c r="GF52" s="272"/>
      <c r="GG52" s="272"/>
      <c r="GH52" s="272"/>
      <c r="GI52" s="272"/>
      <c r="GJ52" s="272"/>
      <c r="GK52" s="272"/>
      <c r="GL52" s="272"/>
      <c r="GM52" s="272"/>
      <c r="GN52" s="273"/>
    </row>
    <row r="53" spans="1:196" ht="15" thickBot="1" x14ac:dyDescent="0.4">
      <c r="B53" s="48">
        <v>44</v>
      </c>
      <c r="C53" s="49" t="str">
        <f>IF(ISBLANK(Paramètres!B52),"",Paramètres!B52)</f>
        <v/>
      </c>
      <c r="D53" s="271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  <c r="BU53" s="272"/>
      <c r="BV53" s="272"/>
      <c r="BW53" s="272"/>
      <c r="BX53" s="272"/>
      <c r="BY53" s="272"/>
      <c r="BZ53" s="272"/>
      <c r="CA53" s="272"/>
      <c r="CB53" s="272"/>
      <c r="CC53" s="272"/>
      <c r="CD53" s="272"/>
      <c r="CE53" s="272"/>
      <c r="CF53" s="272"/>
      <c r="CG53" s="272"/>
      <c r="CH53" s="272"/>
      <c r="CI53" s="272"/>
      <c r="CJ53" s="272"/>
      <c r="CK53" s="272"/>
      <c r="CL53" s="272"/>
      <c r="CM53" s="272"/>
      <c r="CN53" s="272"/>
      <c r="CO53" s="272"/>
      <c r="CP53" s="272"/>
      <c r="CQ53" s="272"/>
      <c r="CR53" s="272"/>
      <c r="CS53" s="272"/>
      <c r="CT53" s="272"/>
      <c r="CU53" s="272"/>
      <c r="CV53" s="272"/>
      <c r="CW53" s="272"/>
      <c r="CX53" s="272"/>
      <c r="CY53" s="272"/>
      <c r="CZ53" s="273"/>
      <c r="DA53" s="271"/>
      <c r="DB53" s="272"/>
      <c r="DC53" s="272"/>
      <c r="DD53" s="272"/>
      <c r="DE53" s="272"/>
      <c r="DF53" s="272"/>
      <c r="DG53" s="272"/>
      <c r="DH53" s="272"/>
      <c r="DI53" s="272"/>
      <c r="DJ53" s="272"/>
      <c r="DK53" s="272"/>
      <c r="DL53" s="272"/>
      <c r="DM53" s="272"/>
      <c r="DN53" s="272"/>
      <c r="DO53" s="272"/>
      <c r="DP53" s="272"/>
      <c r="DQ53" s="272"/>
      <c r="DR53" s="272"/>
      <c r="DS53" s="272"/>
      <c r="DT53" s="272"/>
      <c r="DU53" s="272"/>
      <c r="DV53" s="272"/>
      <c r="DW53" s="272"/>
      <c r="DX53" s="272"/>
      <c r="DY53" s="272"/>
      <c r="DZ53" s="272"/>
      <c r="EA53" s="272"/>
      <c r="EB53" s="272"/>
      <c r="EC53" s="272"/>
      <c r="ED53" s="272"/>
      <c r="EE53" s="272"/>
      <c r="EF53" s="272"/>
      <c r="EG53" s="272"/>
      <c r="EH53" s="272"/>
      <c r="EI53" s="272"/>
      <c r="EJ53" s="272"/>
      <c r="EK53" s="272"/>
      <c r="EL53" s="272"/>
      <c r="EM53" s="272"/>
      <c r="EN53" s="272"/>
      <c r="EO53" s="272"/>
      <c r="EP53" s="272"/>
      <c r="EQ53" s="272"/>
      <c r="ER53" s="272"/>
      <c r="ES53" s="272"/>
      <c r="ET53" s="272"/>
      <c r="EU53" s="272"/>
      <c r="EV53" s="272"/>
      <c r="EW53" s="272"/>
      <c r="EX53" s="272"/>
      <c r="EY53" s="272"/>
      <c r="EZ53" s="272"/>
      <c r="FA53" s="272"/>
      <c r="FB53" s="272"/>
      <c r="FC53" s="272"/>
      <c r="FD53" s="272"/>
      <c r="FE53" s="272"/>
      <c r="FF53" s="272"/>
      <c r="FG53" s="272"/>
      <c r="FH53" s="272"/>
      <c r="FI53" s="272"/>
      <c r="FJ53" s="272"/>
      <c r="FK53" s="272"/>
      <c r="FL53" s="272"/>
      <c r="FM53" s="272"/>
      <c r="FN53" s="272"/>
      <c r="FO53" s="272"/>
      <c r="FP53" s="272"/>
      <c r="FQ53" s="272"/>
      <c r="FR53" s="272"/>
      <c r="FS53" s="272"/>
      <c r="FT53" s="272"/>
      <c r="FU53" s="272"/>
      <c r="FV53" s="272"/>
      <c r="FW53" s="272"/>
      <c r="FX53" s="272"/>
      <c r="FY53" s="272"/>
      <c r="FZ53" s="272"/>
      <c r="GA53" s="272"/>
      <c r="GB53" s="272"/>
      <c r="GC53" s="272"/>
      <c r="GD53" s="272"/>
      <c r="GE53" s="272"/>
      <c r="GF53" s="272"/>
      <c r="GG53" s="272"/>
      <c r="GH53" s="272"/>
      <c r="GI53" s="272"/>
      <c r="GJ53" s="272"/>
      <c r="GK53" s="272"/>
      <c r="GL53" s="272"/>
      <c r="GM53" s="272"/>
      <c r="GN53" s="273"/>
    </row>
    <row r="54" spans="1:196" ht="15" thickBot="1" x14ac:dyDescent="0.4">
      <c r="B54" s="48">
        <v>45</v>
      </c>
      <c r="C54" s="49" t="str">
        <f>IF(ISBLANK(Paramètres!B53),"",Paramètres!B53)</f>
        <v/>
      </c>
      <c r="D54" s="271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  <c r="BU54" s="272"/>
      <c r="BV54" s="272"/>
      <c r="BW54" s="272"/>
      <c r="BX54" s="272"/>
      <c r="BY54" s="272"/>
      <c r="BZ54" s="272"/>
      <c r="CA54" s="272"/>
      <c r="CB54" s="272"/>
      <c r="CC54" s="272"/>
      <c r="CD54" s="272"/>
      <c r="CE54" s="272"/>
      <c r="CF54" s="272"/>
      <c r="CG54" s="272"/>
      <c r="CH54" s="272"/>
      <c r="CI54" s="272"/>
      <c r="CJ54" s="272"/>
      <c r="CK54" s="272"/>
      <c r="CL54" s="272"/>
      <c r="CM54" s="272"/>
      <c r="CN54" s="272"/>
      <c r="CO54" s="272"/>
      <c r="CP54" s="272"/>
      <c r="CQ54" s="272"/>
      <c r="CR54" s="272"/>
      <c r="CS54" s="272"/>
      <c r="CT54" s="272"/>
      <c r="CU54" s="272"/>
      <c r="CV54" s="272"/>
      <c r="CW54" s="272"/>
      <c r="CX54" s="272"/>
      <c r="CY54" s="272"/>
      <c r="CZ54" s="273"/>
      <c r="DA54" s="271"/>
      <c r="DB54" s="272"/>
      <c r="DC54" s="272"/>
      <c r="DD54" s="272"/>
      <c r="DE54" s="272"/>
      <c r="DF54" s="272"/>
      <c r="DG54" s="272"/>
      <c r="DH54" s="272"/>
      <c r="DI54" s="272"/>
      <c r="DJ54" s="272"/>
      <c r="DK54" s="272"/>
      <c r="DL54" s="272"/>
      <c r="DM54" s="272"/>
      <c r="DN54" s="272"/>
      <c r="DO54" s="272"/>
      <c r="DP54" s="272"/>
      <c r="DQ54" s="272"/>
      <c r="DR54" s="272"/>
      <c r="DS54" s="272"/>
      <c r="DT54" s="272"/>
      <c r="DU54" s="272"/>
      <c r="DV54" s="272"/>
      <c r="DW54" s="272"/>
      <c r="DX54" s="272"/>
      <c r="DY54" s="272"/>
      <c r="DZ54" s="272"/>
      <c r="EA54" s="272"/>
      <c r="EB54" s="272"/>
      <c r="EC54" s="272"/>
      <c r="ED54" s="272"/>
      <c r="EE54" s="272"/>
      <c r="EF54" s="272"/>
      <c r="EG54" s="272"/>
      <c r="EH54" s="272"/>
      <c r="EI54" s="272"/>
      <c r="EJ54" s="272"/>
      <c r="EK54" s="272"/>
      <c r="EL54" s="272"/>
      <c r="EM54" s="272"/>
      <c r="EN54" s="272"/>
      <c r="EO54" s="272"/>
      <c r="EP54" s="272"/>
      <c r="EQ54" s="272"/>
      <c r="ER54" s="272"/>
      <c r="ES54" s="272"/>
      <c r="ET54" s="272"/>
      <c r="EU54" s="272"/>
      <c r="EV54" s="272"/>
      <c r="EW54" s="272"/>
      <c r="EX54" s="272"/>
      <c r="EY54" s="272"/>
      <c r="EZ54" s="272"/>
      <c r="FA54" s="272"/>
      <c r="FB54" s="272"/>
      <c r="FC54" s="272"/>
      <c r="FD54" s="272"/>
      <c r="FE54" s="272"/>
      <c r="FF54" s="272"/>
      <c r="FG54" s="272"/>
      <c r="FH54" s="272"/>
      <c r="FI54" s="272"/>
      <c r="FJ54" s="272"/>
      <c r="FK54" s="272"/>
      <c r="FL54" s="272"/>
      <c r="FM54" s="272"/>
      <c r="FN54" s="272"/>
      <c r="FO54" s="272"/>
      <c r="FP54" s="272"/>
      <c r="FQ54" s="272"/>
      <c r="FR54" s="272"/>
      <c r="FS54" s="272"/>
      <c r="FT54" s="272"/>
      <c r="FU54" s="272"/>
      <c r="FV54" s="272"/>
      <c r="FW54" s="272"/>
      <c r="FX54" s="272"/>
      <c r="FY54" s="272"/>
      <c r="FZ54" s="272"/>
      <c r="GA54" s="272"/>
      <c r="GB54" s="272"/>
      <c r="GC54" s="272"/>
      <c r="GD54" s="272"/>
      <c r="GE54" s="272"/>
      <c r="GF54" s="272"/>
      <c r="GG54" s="272"/>
      <c r="GH54" s="272"/>
      <c r="GI54" s="272"/>
      <c r="GJ54" s="272"/>
      <c r="GK54" s="272"/>
      <c r="GL54" s="272"/>
      <c r="GM54" s="272"/>
      <c r="GN54" s="273"/>
    </row>
    <row r="55" spans="1:196" ht="15" thickBot="1" x14ac:dyDescent="0.4">
      <c r="B55" s="48">
        <v>46</v>
      </c>
      <c r="C55" s="49" t="str">
        <f>IF(ISBLANK(Paramètres!B54),"",Paramètres!B54)</f>
        <v/>
      </c>
      <c r="D55" s="271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272"/>
      <c r="CJ55" s="272"/>
      <c r="CK55" s="272"/>
      <c r="CL55" s="272"/>
      <c r="CM55" s="272"/>
      <c r="CN55" s="272"/>
      <c r="CO55" s="272"/>
      <c r="CP55" s="272"/>
      <c r="CQ55" s="272"/>
      <c r="CR55" s="272"/>
      <c r="CS55" s="272"/>
      <c r="CT55" s="272"/>
      <c r="CU55" s="272"/>
      <c r="CV55" s="272"/>
      <c r="CW55" s="272"/>
      <c r="CX55" s="272"/>
      <c r="CY55" s="272"/>
      <c r="CZ55" s="273"/>
      <c r="DA55" s="271"/>
      <c r="DB55" s="272"/>
      <c r="DC55" s="272"/>
      <c r="DD55" s="272"/>
      <c r="DE55" s="272"/>
      <c r="DF55" s="272"/>
      <c r="DG55" s="272"/>
      <c r="DH55" s="272"/>
      <c r="DI55" s="272"/>
      <c r="DJ55" s="272"/>
      <c r="DK55" s="272"/>
      <c r="DL55" s="272"/>
      <c r="DM55" s="272"/>
      <c r="DN55" s="272"/>
      <c r="DO55" s="272"/>
      <c r="DP55" s="272"/>
      <c r="DQ55" s="272"/>
      <c r="DR55" s="272"/>
      <c r="DS55" s="272"/>
      <c r="DT55" s="272"/>
      <c r="DU55" s="272"/>
      <c r="DV55" s="272"/>
      <c r="DW55" s="272"/>
      <c r="DX55" s="272"/>
      <c r="DY55" s="272"/>
      <c r="DZ55" s="272"/>
      <c r="EA55" s="272"/>
      <c r="EB55" s="272"/>
      <c r="EC55" s="272"/>
      <c r="ED55" s="272"/>
      <c r="EE55" s="272"/>
      <c r="EF55" s="272"/>
      <c r="EG55" s="272"/>
      <c r="EH55" s="272"/>
      <c r="EI55" s="272"/>
      <c r="EJ55" s="272"/>
      <c r="EK55" s="272"/>
      <c r="EL55" s="272"/>
      <c r="EM55" s="272"/>
      <c r="EN55" s="272"/>
      <c r="EO55" s="272"/>
      <c r="EP55" s="272"/>
      <c r="EQ55" s="272"/>
      <c r="ER55" s="272"/>
      <c r="ES55" s="272"/>
      <c r="ET55" s="272"/>
      <c r="EU55" s="272"/>
      <c r="EV55" s="272"/>
      <c r="EW55" s="272"/>
      <c r="EX55" s="272"/>
      <c r="EY55" s="272"/>
      <c r="EZ55" s="272"/>
      <c r="FA55" s="272"/>
      <c r="FB55" s="272"/>
      <c r="FC55" s="272"/>
      <c r="FD55" s="272"/>
      <c r="FE55" s="272"/>
      <c r="FF55" s="272"/>
      <c r="FG55" s="272"/>
      <c r="FH55" s="272"/>
      <c r="FI55" s="272"/>
      <c r="FJ55" s="272"/>
      <c r="FK55" s="272"/>
      <c r="FL55" s="272"/>
      <c r="FM55" s="272"/>
      <c r="FN55" s="272"/>
      <c r="FO55" s="272"/>
      <c r="FP55" s="272"/>
      <c r="FQ55" s="272"/>
      <c r="FR55" s="272"/>
      <c r="FS55" s="272"/>
      <c r="FT55" s="272"/>
      <c r="FU55" s="272"/>
      <c r="FV55" s="272"/>
      <c r="FW55" s="272"/>
      <c r="FX55" s="272"/>
      <c r="FY55" s="272"/>
      <c r="FZ55" s="272"/>
      <c r="GA55" s="272"/>
      <c r="GB55" s="272"/>
      <c r="GC55" s="272"/>
      <c r="GD55" s="272"/>
      <c r="GE55" s="272"/>
      <c r="GF55" s="272"/>
      <c r="GG55" s="272"/>
      <c r="GH55" s="272"/>
      <c r="GI55" s="272"/>
      <c r="GJ55" s="272"/>
      <c r="GK55" s="272"/>
      <c r="GL55" s="272"/>
      <c r="GM55" s="272"/>
      <c r="GN55" s="273"/>
    </row>
    <row r="56" spans="1:196" ht="15" thickBot="1" x14ac:dyDescent="0.4">
      <c r="B56" s="48">
        <v>47</v>
      </c>
      <c r="C56" s="49" t="str">
        <f>IF(ISBLANK(Paramètres!B55),"",Paramètres!B55)</f>
        <v/>
      </c>
      <c r="D56" s="271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3"/>
      <c r="DA56" s="271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272"/>
      <c r="EF56" s="272"/>
      <c r="EG56" s="272"/>
      <c r="EH56" s="272"/>
      <c r="EI56" s="272"/>
      <c r="EJ56" s="272"/>
      <c r="EK56" s="272"/>
      <c r="EL56" s="272"/>
      <c r="EM56" s="272"/>
      <c r="EN56" s="272"/>
      <c r="EO56" s="272"/>
      <c r="EP56" s="272"/>
      <c r="EQ56" s="272"/>
      <c r="ER56" s="272"/>
      <c r="ES56" s="272"/>
      <c r="ET56" s="272"/>
      <c r="EU56" s="272"/>
      <c r="EV56" s="272"/>
      <c r="EW56" s="272"/>
      <c r="EX56" s="272"/>
      <c r="EY56" s="272"/>
      <c r="EZ56" s="272"/>
      <c r="FA56" s="272"/>
      <c r="FB56" s="272"/>
      <c r="FC56" s="272"/>
      <c r="FD56" s="272"/>
      <c r="FE56" s="272"/>
      <c r="FF56" s="272"/>
      <c r="FG56" s="272"/>
      <c r="FH56" s="272"/>
      <c r="FI56" s="272"/>
      <c r="FJ56" s="272"/>
      <c r="FK56" s="272"/>
      <c r="FL56" s="272"/>
      <c r="FM56" s="272"/>
      <c r="FN56" s="272"/>
      <c r="FO56" s="272"/>
      <c r="FP56" s="272"/>
      <c r="FQ56" s="272"/>
      <c r="FR56" s="272"/>
      <c r="FS56" s="272"/>
      <c r="FT56" s="272"/>
      <c r="FU56" s="272"/>
      <c r="FV56" s="272"/>
      <c r="FW56" s="272"/>
      <c r="FX56" s="272"/>
      <c r="FY56" s="272"/>
      <c r="FZ56" s="272"/>
      <c r="GA56" s="272"/>
      <c r="GB56" s="272"/>
      <c r="GC56" s="272"/>
      <c r="GD56" s="272"/>
      <c r="GE56" s="272"/>
      <c r="GF56" s="272"/>
      <c r="GG56" s="272"/>
      <c r="GH56" s="272"/>
      <c r="GI56" s="272"/>
      <c r="GJ56" s="272"/>
      <c r="GK56" s="272"/>
      <c r="GL56" s="272"/>
      <c r="GM56" s="272"/>
      <c r="GN56" s="273"/>
    </row>
    <row r="57" spans="1:196" ht="15" thickBot="1" x14ac:dyDescent="0.4">
      <c r="B57" s="48">
        <v>48</v>
      </c>
      <c r="C57" s="49" t="str">
        <f>IF(ISBLANK(Paramètres!B56),"",Paramètres!B56)</f>
        <v/>
      </c>
      <c r="D57" s="271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3"/>
      <c r="DA57" s="271"/>
      <c r="DB57" s="272"/>
      <c r="DC57" s="272"/>
      <c r="DD57" s="272"/>
      <c r="DE57" s="272"/>
      <c r="DF57" s="272"/>
      <c r="DG57" s="272"/>
      <c r="DH57" s="272"/>
      <c r="DI57" s="272"/>
      <c r="DJ57" s="272"/>
      <c r="DK57" s="272"/>
      <c r="DL57" s="272"/>
      <c r="DM57" s="272"/>
      <c r="DN57" s="272"/>
      <c r="DO57" s="272"/>
      <c r="DP57" s="272"/>
      <c r="DQ57" s="272"/>
      <c r="DR57" s="272"/>
      <c r="DS57" s="272"/>
      <c r="DT57" s="272"/>
      <c r="DU57" s="272"/>
      <c r="DV57" s="272"/>
      <c r="DW57" s="272"/>
      <c r="DX57" s="272"/>
      <c r="DY57" s="272"/>
      <c r="DZ57" s="272"/>
      <c r="EA57" s="272"/>
      <c r="EB57" s="272"/>
      <c r="EC57" s="272"/>
      <c r="ED57" s="272"/>
      <c r="EE57" s="272"/>
      <c r="EF57" s="272"/>
      <c r="EG57" s="272"/>
      <c r="EH57" s="272"/>
      <c r="EI57" s="272"/>
      <c r="EJ57" s="272"/>
      <c r="EK57" s="272"/>
      <c r="EL57" s="272"/>
      <c r="EM57" s="272"/>
      <c r="EN57" s="272"/>
      <c r="EO57" s="272"/>
      <c r="EP57" s="272"/>
      <c r="EQ57" s="272"/>
      <c r="ER57" s="272"/>
      <c r="ES57" s="272"/>
      <c r="ET57" s="272"/>
      <c r="EU57" s="272"/>
      <c r="EV57" s="272"/>
      <c r="EW57" s="272"/>
      <c r="EX57" s="272"/>
      <c r="EY57" s="272"/>
      <c r="EZ57" s="272"/>
      <c r="FA57" s="272"/>
      <c r="FB57" s="272"/>
      <c r="FC57" s="272"/>
      <c r="FD57" s="272"/>
      <c r="FE57" s="272"/>
      <c r="FF57" s="272"/>
      <c r="FG57" s="272"/>
      <c r="FH57" s="272"/>
      <c r="FI57" s="272"/>
      <c r="FJ57" s="272"/>
      <c r="FK57" s="272"/>
      <c r="FL57" s="272"/>
      <c r="FM57" s="272"/>
      <c r="FN57" s="272"/>
      <c r="FO57" s="272"/>
      <c r="FP57" s="272"/>
      <c r="FQ57" s="272"/>
      <c r="FR57" s="272"/>
      <c r="FS57" s="272"/>
      <c r="FT57" s="272"/>
      <c r="FU57" s="272"/>
      <c r="FV57" s="272"/>
      <c r="FW57" s="272"/>
      <c r="FX57" s="272"/>
      <c r="FY57" s="272"/>
      <c r="FZ57" s="272"/>
      <c r="GA57" s="272"/>
      <c r="GB57" s="272"/>
      <c r="GC57" s="272"/>
      <c r="GD57" s="272"/>
      <c r="GE57" s="272"/>
      <c r="GF57" s="272"/>
      <c r="GG57" s="272"/>
      <c r="GH57" s="272"/>
      <c r="GI57" s="272"/>
      <c r="GJ57" s="272"/>
      <c r="GK57" s="272"/>
      <c r="GL57" s="272"/>
      <c r="GM57" s="272"/>
      <c r="GN57" s="273"/>
    </row>
    <row r="58" spans="1:196" ht="15" thickBot="1" x14ac:dyDescent="0.4">
      <c r="A58" s="50"/>
      <c r="B58" s="262">
        <v>49</v>
      </c>
      <c r="C58" s="49" t="str">
        <f>IF(ISBLANK(Paramètres!B57),"",Paramètres!B57)</f>
        <v/>
      </c>
      <c r="D58" s="271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3"/>
      <c r="DA58" s="271"/>
      <c r="DB58" s="272"/>
      <c r="DC58" s="272"/>
      <c r="DD58" s="272"/>
      <c r="DE58" s="272"/>
      <c r="DF58" s="272"/>
      <c r="DG58" s="272"/>
      <c r="DH58" s="272"/>
      <c r="DI58" s="272"/>
      <c r="DJ58" s="272"/>
      <c r="DK58" s="272"/>
      <c r="DL58" s="272"/>
      <c r="DM58" s="272"/>
      <c r="DN58" s="272"/>
      <c r="DO58" s="272"/>
      <c r="DP58" s="272"/>
      <c r="DQ58" s="272"/>
      <c r="DR58" s="272"/>
      <c r="DS58" s="272"/>
      <c r="DT58" s="272"/>
      <c r="DU58" s="272"/>
      <c r="DV58" s="272"/>
      <c r="DW58" s="272"/>
      <c r="DX58" s="272"/>
      <c r="DY58" s="272"/>
      <c r="DZ58" s="272"/>
      <c r="EA58" s="272"/>
      <c r="EB58" s="272"/>
      <c r="EC58" s="272"/>
      <c r="ED58" s="272"/>
      <c r="EE58" s="272"/>
      <c r="EF58" s="272"/>
      <c r="EG58" s="272"/>
      <c r="EH58" s="272"/>
      <c r="EI58" s="272"/>
      <c r="EJ58" s="272"/>
      <c r="EK58" s="272"/>
      <c r="EL58" s="272"/>
      <c r="EM58" s="272"/>
      <c r="EN58" s="272"/>
      <c r="EO58" s="272"/>
      <c r="EP58" s="272"/>
      <c r="EQ58" s="272"/>
      <c r="ER58" s="272"/>
      <c r="ES58" s="272"/>
      <c r="ET58" s="272"/>
      <c r="EU58" s="272"/>
      <c r="EV58" s="272"/>
      <c r="EW58" s="272"/>
      <c r="EX58" s="272"/>
      <c r="EY58" s="272"/>
      <c r="EZ58" s="272"/>
      <c r="FA58" s="272"/>
      <c r="FB58" s="272"/>
      <c r="FC58" s="272"/>
      <c r="FD58" s="272"/>
      <c r="FE58" s="272"/>
      <c r="FF58" s="272"/>
      <c r="FG58" s="272"/>
      <c r="FH58" s="272"/>
      <c r="FI58" s="272"/>
      <c r="FJ58" s="272"/>
      <c r="FK58" s="272"/>
      <c r="FL58" s="272"/>
      <c r="FM58" s="272"/>
      <c r="FN58" s="272"/>
      <c r="FO58" s="272"/>
      <c r="FP58" s="272"/>
      <c r="FQ58" s="272"/>
      <c r="FR58" s="272"/>
      <c r="FS58" s="272"/>
      <c r="FT58" s="272"/>
      <c r="FU58" s="272"/>
      <c r="FV58" s="272"/>
      <c r="FW58" s="272"/>
      <c r="FX58" s="272"/>
      <c r="FY58" s="272"/>
      <c r="FZ58" s="272"/>
      <c r="GA58" s="272"/>
      <c r="GB58" s="272"/>
      <c r="GC58" s="272"/>
      <c r="GD58" s="272"/>
      <c r="GE58" s="272"/>
      <c r="GF58" s="272"/>
      <c r="GG58" s="272"/>
      <c r="GH58" s="272"/>
      <c r="GI58" s="272"/>
      <c r="GJ58" s="272"/>
      <c r="GK58" s="272"/>
      <c r="GL58" s="272"/>
      <c r="GM58" s="272"/>
      <c r="GN58" s="273"/>
    </row>
    <row r="59" spans="1:196" ht="15" thickBot="1" x14ac:dyDescent="0.4">
      <c r="A59" s="50"/>
      <c r="B59" s="263">
        <v>50</v>
      </c>
      <c r="C59" s="49" t="str">
        <f>IF(ISBLANK(Paramètres!B58),"",Paramètres!B58)</f>
        <v/>
      </c>
      <c r="D59" s="271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1"/>
      <c r="CT59" s="272"/>
      <c r="CU59" s="272"/>
      <c r="CV59" s="272"/>
      <c r="CW59" s="272"/>
      <c r="CX59" s="272"/>
      <c r="CY59" s="272"/>
      <c r="CZ59" s="273"/>
      <c r="DA59" s="271"/>
      <c r="DB59" s="272"/>
      <c r="DC59" s="272"/>
      <c r="DD59" s="272"/>
      <c r="DE59" s="272"/>
      <c r="DF59" s="272"/>
      <c r="DG59" s="272"/>
      <c r="DH59" s="272"/>
      <c r="DI59" s="272"/>
      <c r="DJ59" s="272"/>
      <c r="DK59" s="272"/>
      <c r="DL59" s="272"/>
      <c r="DM59" s="272"/>
      <c r="DN59" s="272"/>
      <c r="DO59" s="272"/>
      <c r="DP59" s="272"/>
      <c r="DQ59" s="272"/>
      <c r="DR59" s="272"/>
      <c r="DS59" s="272"/>
      <c r="DT59" s="272"/>
      <c r="DU59" s="272"/>
      <c r="DV59" s="272"/>
      <c r="DW59" s="272"/>
      <c r="DX59" s="272"/>
      <c r="DY59" s="272"/>
      <c r="DZ59" s="272"/>
      <c r="EA59" s="272"/>
      <c r="EB59" s="272"/>
      <c r="EC59" s="272"/>
      <c r="ED59" s="272"/>
      <c r="EE59" s="272"/>
      <c r="EF59" s="272"/>
      <c r="EG59" s="272"/>
      <c r="EH59" s="272"/>
      <c r="EI59" s="272"/>
      <c r="EJ59" s="272"/>
      <c r="EK59" s="272"/>
      <c r="EL59" s="272"/>
      <c r="EM59" s="272"/>
      <c r="EN59" s="272"/>
      <c r="EO59" s="272"/>
      <c r="EP59" s="272"/>
      <c r="EQ59" s="272"/>
      <c r="ER59" s="272"/>
      <c r="ES59" s="272"/>
      <c r="ET59" s="272"/>
      <c r="EU59" s="272"/>
      <c r="EV59" s="272"/>
      <c r="EW59" s="272"/>
      <c r="EX59" s="272"/>
      <c r="EY59" s="272"/>
      <c r="EZ59" s="272"/>
      <c r="FA59" s="272"/>
      <c r="FB59" s="272"/>
      <c r="FC59" s="272"/>
      <c r="FD59" s="272"/>
      <c r="FE59" s="272"/>
      <c r="FF59" s="272"/>
      <c r="FG59" s="272"/>
      <c r="FH59" s="272"/>
      <c r="FI59" s="272"/>
      <c r="FJ59" s="272"/>
      <c r="FK59" s="272"/>
      <c r="FL59" s="272"/>
      <c r="FM59" s="272"/>
      <c r="FN59" s="272"/>
      <c r="FO59" s="272"/>
      <c r="FP59" s="272"/>
      <c r="FQ59" s="272"/>
      <c r="FR59" s="272"/>
      <c r="FS59" s="272"/>
      <c r="FT59" s="272"/>
      <c r="FU59" s="272"/>
      <c r="FV59" s="272"/>
      <c r="FW59" s="272"/>
      <c r="FX59" s="272"/>
      <c r="FY59" s="272"/>
      <c r="FZ59" s="272"/>
      <c r="GA59" s="272"/>
      <c r="GB59" s="272"/>
      <c r="GC59" s="272"/>
      <c r="GD59" s="272"/>
      <c r="GE59" s="272"/>
      <c r="GF59" s="272"/>
      <c r="GG59" s="272"/>
      <c r="GH59" s="272"/>
      <c r="GI59" s="272"/>
      <c r="GJ59" s="272"/>
      <c r="GK59" s="272"/>
      <c r="GL59" s="272"/>
      <c r="GM59" s="272"/>
      <c r="GN59" s="273"/>
    </row>
    <row r="60" spans="1:196" ht="15" thickBot="1" x14ac:dyDescent="0.4">
      <c r="A60" s="50"/>
      <c r="B60" s="264">
        <v>51</v>
      </c>
      <c r="C60" s="49" t="str">
        <f>IF(ISBLANK(Paramètres!B59),"",Paramètres!B59)</f>
        <v/>
      </c>
      <c r="D60" s="271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3"/>
      <c r="DA60" s="271"/>
      <c r="DB60" s="272"/>
      <c r="DC60" s="272"/>
      <c r="DD60" s="272"/>
      <c r="DE60" s="272"/>
      <c r="DF60" s="272"/>
      <c r="DG60" s="272"/>
      <c r="DH60" s="272"/>
      <c r="DI60" s="272"/>
      <c r="DJ60" s="272"/>
      <c r="DK60" s="272"/>
      <c r="DL60" s="272"/>
      <c r="DM60" s="272"/>
      <c r="DN60" s="272"/>
      <c r="DO60" s="272"/>
      <c r="DP60" s="272"/>
      <c r="DQ60" s="272"/>
      <c r="DR60" s="272"/>
      <c r="DS60" s="272"/>
      <c r="DT60" s="272"/>
      <c r="DU60" s="272"/>
      <c r="DV60" s="272"/>
      <c r="DW60" s="272"/>
      <c r="DX60" s="272"/>
      <c r="DY60" s="272"/>
      <c r="DZ60" s="272"/>
      <c r="EA60" s="272"/>
      <c r="EB60" s="272"/>
      <c r="EC60" s="272"/>
      <c r="ED60" s="272"/>
      <c r="EE60" s="272"/>
      <c r="EF60" s="272"/>
      <c r="EG60" s="272"/>
      <c r="EH60" s="272"/>
      <c r="EI60" s="272"/>
      <c r="EJ60" s="272"/>
      <c r="EK60" s="272"/>
      <c r="EL60" s="272"/>
      <c r="EM60" s="272"/>
      <c r="EN60" s="272"/>
      <c r="EO60" s="272"/>
      <c r="EP60" s="272"/>
      <c r="EQ60" s="272"/>
      <c r="ER60" s="272"/>
      <c r="ES60" s="272"/>
      <c r="ET60" s="272"/>
      <c r="EU60" s="272"/>
      <c r="EV60" s="272"/>
      <c r="EW60" s="272"/>
      <c r="EX60" s="272"/>
      <c r="EY60" s="272"/>
      <c r="EZ60" s="272"/>
      <c r="FA60" s="272"/>
      <c r="FB60" s="272"/>
      <c r="FC60" s="272"/>
      <c r="FD60" s="272"/>
      <c r="FE60" s="272"/>
      <c r="FF60" s="272"/>
      <c r="FG60" s="272"/>
      <c r="FH60" s="272"/>
      <c r="FI60" s="272"/>
      <c r="FJ60" s="272"/>
      <c r="FK60" s="272"/>
      <c r="FL60" s="272"/>
      <c r="FM60" s="272"/>
      <c r="FN60" s="272"/>
      <c r="FO60" s="272"/>
      <c r="FP60" s="272"/>
      <c r="FQ60" s="272"/>
      <c r="FR60" s="272"/>
      <c r="FS60" s="272"/>
      <c r="FT60" s="272"/>
      <c r="FU60" s="272"/>
      <c r="FV60" s="272"/>
      <c r="FW60" s="272"/>
      <c r="FX60" s="272"/>
      <c r="FY60" s="272"/>
      <c r="FZ60" s="272"/>
      <c r="GA60" s="272"/>
      <c r="GB60" s="272"/>
      <c r="GC60" s="272"/>
      <c r="GD60" s="272"/>
      <c r="GE60" s="272"/>
      <c r="GF60" s="272"/>
      <c r="GG60" s="272"/>
      <c r="GH60" s="272"/>
      <c r="GI60" s="272"/>
      <c r="GJ60" s="272"/>
      <c r="GK60" s="272"/>
      <c r="GL60" s="272"/>
      <c r="GM60" s="272"/>
      <c r="GN60" s="273"/>
    </row>
    <row r="61" spans="1:196" ht="15" thickBot="1" x14ac:dyDescent="0.4">
      <c r="A61" s="50"/>
      <c r="B61" s="264">
        <v>52</v>
      </c>
      <c r="C61" s="49" t="str">
        <f>IF(ISBLANK(Paramètres!B60),"",Paramètres!B60)</f>
        <v/>
      </c>
      <c r="D61" s="271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3"/>
      <c r="DA61" s="271"/>
      <c r="DB61" s="272"/>
      <c r="DC61" s="272"/>
      <c r="DD61" s="272"/>
      <c r="DE61" s="272"/>
      <c r="DF61" s="272"/>
      <c r="DG61" s="272"/>
      <c r="DH61" s="272"/>
      <c r="DI61" s="272"/>
      <c r="DJ61" s="272"/>
      <c r="DK61" s="272"/>
      <c r="DL61" s="272"/>
      <c r="DM61" s="272"/>
      <c r="DN61" s="272"/>
      <c r="DO61" s="272"/>
      <c r="DP61" s="272"/>
      <c r="DQ61" s="272"/>
      <c r="DR61" s="272"/>
      <c r="DS61" s="272"/>
      <c r="DT61" s="272"/>
      <c r="DU61" s="272"/>
      <c r="DV61" s="272"/>
      <c r="DW61" s="272"/>
      <c r="DX61" s="272"/>
      <c r="DY61" s="272"/>
      <c r="DZ61" s="272"/>
      <c r="EA61" s="272"/>
      <c r="EB61" s="272"/>
      <c r="EC61" s="272"/>
      <c r="ED61" s="272"/>
      <c r="EE61" s="272"/>
      <c r="EF61" s="272"/>
      <c r="EG61" s="272"/>
      <c r="EH61" s="272"/>
      <c r="EI61" s="272"/>
      <c r="EJ61" s="272"/>
      <c r="EK61" s="272"/>
      <c r="EL61" s="272"/>
      <c r="EM61" s="272"/>
      <c r="EN61" s="272"/>
      <c r="EO61" s="272"/>
      <c r="EP61" s="272"/>
      <c r="EQ61" s="272"/>
      <c r="ER61" s="272"/>
      <c r="ES61" s="272"/>
      <c r="ET61" s="272"/>
      <c r="EU61" s="272"/>
      <c r="EV61" s="272"/>
      <c r="EW61" s="272"/>
      <c r="EX61" s="272"/>
      <c r="EY61" s="272"/>
      <c r="EZ61" s="272"/>
      <c r="FA61" s="272"/>
      <c r="FB61" s="272"/>
      <c r="FC61" s="272"/>
      <c r="FD61" s="272"/>
      <c r="FE61" s="272"/>
      <c r="FF61" s="272"/>
      <c r="FG61" s="272"/>
      <c r="FH61" s="272"/>
      <c r="FI61" s="272"/>
      <c r="FJ61" s="272"/>
      <c r="FK61" s="272"/>
      <c r="FL61" s="272"/>
      <c r="FM61" s="272"/>
      <c r="FN61" s="272"/>
      <c r="FO61" s="272"/>
      <c r="FP61" s="272"/>
      <c r="FQ61" s="272"/>
      <c r="FR61" s="272"/>
      <c r="FS61" s="272"/>
      <c r="FT61" s="272"/>
      <c r="FU61" s="272"/>
      <c r="FV61" s="272"/>
      <c r="FW61" s="272"/>
      <c r="FX61" s="272"/>
      <c r="FY61" s="272"/>
      <c r="FZ61" s="272"/>
      <c r="GA61" s="272"/>
      <c r="GB61" s="272"/>
      <c r="GC61" s="272"/>
      <c r="GD61" s="272"/>
      <c r="GE61" s="272"/>
      <c r="GF61" s="272"/>
      <c r="GG61" s="272"/>
      <c r="GH61" s="272"/>
      <c r="GI61" s="272"/>
      <c r="GJ61" s="272"/>
      <c r="GK61" s="272"/>
      <c r="GL61" s="272"/>
      <c r="GM61" s="272"/>
      <c r="GN61" s="273"/>
    </row>
    <row r="62" spans="1:196" ht="15" thickBot="1" x14ac:dyDescent="0.4">
      <c r="A62" s="50"/>
      <c r="B62" s="264">
        <v>53</v>
      </c>
      <c r="C62" s="49" t="str">
        <f>IF(ISBLANK(Paramètres!B61),"",Paramètres!B61)</f>
        <v/>
      </c>
      <c r="D62" s="271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3"/>
      <c r="DA62" s="271"/>
      <c r="DB62" s="272"/>
      <c r="DC62" s="272"/>
      <c r="DD62" s="272"/>
      <c r="DE62" s="272"/>
      <c r="DF62" s="272"/>
      <c r="DG62" s="272"/>
      <c r="DH62" s="272"/>
      <c r="DI62" s="272"/>
      <c r="DJ62" s="272"/>
      <c r="DK62" s="272"/>
      <c r="DL62" s="272"/>
      <c r="DM62" s="272"/>
      <c r="DN62" s="272"/>
      <c r="DO62" s="272"/>
      <c r="DP62" s="272"/>
      <c r="DQ62" s="272"/>
      <c r="DR62" s="272"/>
      <c r="DS62" s="272"/>
      <c r="DT62" s="272"/>
      <c r="DU62" s="272"/>
      <c r="DV62" s="272"/>
      <c r="DW62" s="272"/>
      <c r="DX62" s="272"/>
      <c r="DY62" s="272"/>
      <c r="DZ62" s="272"/>
      <c r="EA62" s="272"/>
      <c r="EB62" s="272"/>
      <c r="EC62" s="272"/>
      <c r="ED62" s="272"/>
      <c r="EE62" s="272"/>
      <c r="EF62" s="272"/>
      <c r="EG62" s="272"/>
      <c r="EH62" s="272"/>
      <c r="EI62" s="272"/>
      <c r="EJ62" s="272"/>
      <c r="EK62" s="272"/>
      <c r="EL62" s="272"/>
      <c r="EM62" s="272"/>
      <c r="EN62" s="272"/>
      <c r="EO62" s="272"/>
      <c r="EP62" s="272"/>
      <c r="EQ62" s="272"/>
      <c r="ER62" s="272"/>
      <c r="ES62" s="272"/>
      <c r="ET62" s="272"/>
      <c r="EU62" s="272"/>
      <c r="EV62" s="272"/>
      <c r="EW62" s="272"/>
      <c r="EX62" s="272"/>
      <c r="EY62" s="272"/>
      <c r="EZ62" s="272"/>
      <c r="FA62" s="272"/>
      <c r="FB62" s="272"/>
      <c r="FC62" s="272"/>
      <c r="FD62" s="272"/>
      <c r="FE62" s="272"/>
      <c r="FF62" s="272"/>
      <c r="FG62" s="272"/>
      <c r="FH62" s="272"/>
      <c r="FI62" s="272"/>
      <c r="FJ62" s="272"/>
      <c r="FK62" s="272"/>
      <c r="FL62" s="272"/>
      <c r="FM62" s="272"/>
      <c r="FN62" s="272"/>
      <c r="FO62" s="272"/>
      <c r="FP62" s="272"/>
      <c r="FQ62" s="272"/>
      <c r="FR62" s="272"/>
      <c r="FS62" s="272"/>
      <c r="FT62" s="272"/>
      <c r="FU62" s="272"/>
      <c r="FV62" s="272"/>
      <c r="FW62" s="272"/>
      <c r="FX62" s="272"/>
      <c r="FY62" s="272"/>
      <c r="FZ62" s="272"/>
      <c r="GA62" s="272"/>
      <c r="GB62" s="272"/>
      <c r="GC62" s="272"/>
      <c r="GD62" s="272"/>
      <c r="GE62" s="272"/>
      <c r="GF62" s="272"/>
      <c r="GG62" s="272"/>
      <c r="GH62" s="272"/>
      <c r="GI62" s="272"/>
      <c r="GJ62" s="272"/>
      <c r="GK62" s="272"/>
      <c r="GL62" s="272"/>
      <c r="GM62" s="272"/>
      <c r="GN62" s="273"/>
    </row>
    <row r="63" spans="1:196" ht="15" thickBot="1" x14ac:dyDescent="0.4">
      <c r="A63" s="50"/>
      <c r="B63" s="264">
        <v>54</v>
      </c>
      <c r="C63" s="49" t="str">
        <f>IF(ISBLANK(Paramètres!B62),"",Paramètres!B62)</f>
        <v/>
      </c>
      <c r="D63" s="271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3"/>
      <c r="DA63" s="271"/>
      <c r="DB63" s="272"/>
      <c r="DC63" s="272"/>
      <c r="DD63" s="272"/>
      <c r="DE63" s="272"/>
      <c r="DF63" s="272"/>
      <c r="DG63" s="272"/>
      <c r="DH63" s="272"/>
      <c r="DI63" s="272"/>
      <c r="DJ63" s="272"/>
      <c r="DK63" s="272"/>
      <c r="DL63" s="272"/>
      <c r="DM63" s="272"/>
      <c r="DN63" s="272"/>
      <c r="DO63" s="272"/>
      <c r="DP63" s="272"/>
      <c r="DQ63" s="272"/>
      <c r="DR63" s="272"/>
      <c r="DS63" s="272"/>
      <c r="DT63" s="272"/>
      <c r="DU63" s="272"/>
      <c r="DV63" s="272"/>
      <c r="DW63" s="272"/>
      <c r="DX63" s="272"/>
      <c r="DY63" s="272"/>
      <c r="DZ63" s="272"/>
      <c r="EA63" s="272"/>
      <c r="EB63" s="272"/>
      <c r="EC63" s="272"/>
      <c r="ED63" s="272"/>
      <c r="EE63" s="272"/>
      <c r="EF63" s="272"/>
      <c r="EG63" s="272"/>
      <c r="EH63" s="272"/>
      <c r="EI63" s="272"/>
      <c r="EJ63" s="272"/>
      <c r="EK63" s="272"/>
      <c r="EL63" s="272"/>
      <c r="EM63" s="272"/>
      <c r="EN63" s="272"/>
      <c r="EO63" s="272"/>
      <c r="EP63" s="272"/>
      <c r="EQ63" s="272"/>
      <c r="ER63" s="272"/>
      <c r="ES63" s="272"/>
      <c r="ET63" s="272"/>
      <c r="EU63" s="272"/>
      <c r="EV63" s="272"/>
      <c r="EW63" s="272"/>
      <c r="EX63" s="272"/>
      <c r="EY63" s="272"/>
      <c r="EZ63" s="272"/>
      <c r="FA63" s="272"/>
      <c r="FB63" s="272"/>
      <c r="FC63" s="272"/>
      <c r="FD63" s="272"/>
      <c r="FE63" s="272"/>
      <c r="FF63" s="272"/>
      <c r="FG63" s="272"/>
      <c r="FH63" s="272"/>
      <c r="FI63" s="272"/>
      <c r="FJ63" s="272"/>
      <c r="FK63" s="272"/>
      <c r="FL63" s="272"/>
      <c r="FM63" s="272"/>
      <c r="FN63" s="272"/>
      <c r="FO63" s="272"/>
      <c r="FP63" s="272"/>
      <c r="FQ63" s="272"/>
      <c r="FR63" s="272"/>
      <c r="FS63" s="272"/>
      <c r="FT63" s="272"/>
      <c r="FU63" s="272"/>
      <c r="FV63" s="272"/>
      <c r="FW63" s="272"/>
      <c r="FX63" s="272"/>
      <c r="FY63" s="272"/>
      <c r="FZ63" s="272"/>
      <c r="GA63" s="272"/>
      <c r="GB63" s="272"/>
      <c r="GC63" s="272"/>
      <c r="GD63" s="272"/>
      <c r="GE63" s="272"/>
      <c r="GF63" s="272"/>
      <c r="GG63" s="272"/>
      <c r="GH63" s="272"/>
      <c r="GI63" s="272"/>
      <c r="GJ63" s="272"/>
      <c r="GK63" s="272"/>
      <c r="GL63" s="272"/>
      <c r="GM63" s="272"/>
      <c r="GN63" s="273"/>
    </row>
    <row r="64" spans="1:196" ht="15" thickBot="1" x14ac:dyDescent="0.4">
      <c r="A64" s="50"/>
      <c r="B64" s="264">
        <v>55</v>
      </c>
      <c r="C64" s="49" t="str">
        <f>IF(ISBLANK(Paramètres!B63),"",Paramètres!B63)</f>
        <v/>
      </c>
      <c r="D64" s="271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2"/>
      <c r="BR64" s="272"/>
      <c r="BS64" s="272"/>
      <c r="BT64" s="272"/>
      <c r="BU64" s="272"/>
      <c r="BV64" s="272"/>
      <c r="BW64" s="272"/>
      <c r="BX64" s="272"/>
      <c r="BY64" s="272"/>
      <c r="BZ64" s="272"/>
      <c r="CA64" s="272"/>
      <c r="CB64" s="272"/>
      <c r="CC64" s="272"/>
      <c r="CD64" s="272"/>
      <c r="CE64" s="272"/>
      <c r="CF64" s="272"/>
      <c r="CG64" s="272"/>
      <c r="CH64" s="272"/>
      <c r="CI64" s="272"/>
      <c r="CJ64" s="272"/>
      <c r="CK64" s="272"/>
      <c r="CL64" s="272"/>
      <c r="CM64" s="272"/>
      <c r="CN64" s="272"/>
      <c r="CO64" s="272"/>
      <c r="CP64" s="272"/>
      <c r="CQ64" s="272"/>
      <c r="CR64" s="272"/>
      <c r="CS64" s="272"/>
      <c r="CT64" s="272"/>
      <c r="CU64" s="272"/>
      <c r="CV64" s="272"/>
      <c r="CW64" s="272"/>
      <c r="CX64" s="272"/>
      <c r="CY64" s="272"/>
      <c r="CZ64" s="273"/>
      <c r="DA64" s="271"/>
      <c r="DB64" s="272"/>
      <c r="DC64" s="272"/>
      <c r="DD64" s="272"/>
      <c r="DE64" s="272"/>
      <c r="DF64" s="272"/>
      <c r="DG64" s="272"/>
      <c r="DH64" s="272"/>
      <c r="DI64" s="272"/>
      <c r="DJ64" s="272"/>
      <c r="DK64" s="272"/>
      <c r="DL64" s="272"/>
      <c r="DM64" s="272"/>
      <c r="DN64" s="272"/>
      <c r="DO64" s="272"/>
      <c r="DP64" s="272"/>
      <c r="DQ64" s="272"/>
      <c r="DR64" s="272"/>
      <c r="DS64" s="272"/>
      <c r="DT64" s="272"/>
      <c r="DU64" s="272"/>
      <c r="DV64" s="272"/>
      <c r="DW64" s="272"/>
      <c r="DX64" s="272"/>
      <c r="DY64" s="272"/>
      <c r="DZ64" s="272"/>
      <c r="EA64" s="272"/>
      <c r="EB64" s="272"/>
      <c r="EC64" s="272"/>
      <c r="ED64" s="272"/>
      <c r="EE64" s="272"/>
      <c r="EF64" s="272"/>
      <c r="EG64" s="272"/>
      <c r="EH64" s="272"/>
      <c r="EI64" s="272"/>
      <c r="EJ64" s="272"/>
      <c r="EK64" s="272"/>
      <c r="EL64" s="272"/>
      <c r="EM64" s="272"/>
      <c r="EN64" s="272"/>
      <c r="EO64" s="272"/>
      <c r="EP64" s="272"/>
      <c r="EQ64" s="272"/>
      <c r="ER64" s="272"/>
      <c r="ES64" s="272"/>
      <c r="ET64" s="272"/>
      <c r="EU64" s="272"/>
      <c r="EV64" s="272"/>
      <c r="EW64" s="272"/>
      <c r="EX64" s="272"/>
      <c r="EY64" s="272"/>
      <c r="EZ64" s="272"/>
      <c r="FA64" s="272"/>
      <c r="FB64" s="272"/>
      <c r="FC64" s="272"/>
      <c r="FD64" s="272"/>
      <c r="FE64" s="272"/>
      <c r="FF64" s="272"/>
      <c r="FG64" s="272"/>
      <c r="FH64" s="272"/>
      <c r="FI64" s="272"/>
      <c r="FJ64" s="272"/>
      <c r="FK64" s="272"/>
      <c r="FL64" s="272"/>
      <c r="FM64" s="272"/>
      <c r="FN64" s="272"/>
      <c r="FO64" s="272"/>
      <c r="FP64" s="272"/>
      <c r="FQ64" s="272"/>
      <c r="FR64" s="272"/>
      <c r="FS64" s="272"/>
      <c r="FT64" s="272"/>
      <c r="FU64" s="272"/>
      <c r="FV64" s="272"/>
      <c r="FW64" s="272"/>
      <c r="FX64" s="272"/>
      <c r="FY64" s="272"/>
      <c r="FZ64" s="272"/>
      <c r="GA64" s="272"/>
      <c r="GB64" s="272"/>
      <c r="GC64" s="272"/>
      <c r="GD64" s="272"/>
      <c r="GE64" s="272"/>
      <c r="GF64" s="272"/>
      <c r="GG64" s="272"/>
      <c r="GH64" s="272"/>
      <c r="GI64" s="272"/>
      <c r="GJ64" s="272"/>
      <c r="GK64" s="272"/>
      <c r="GL64" s="272"/>
      <c r="GM64" s="272"/>
      <c r="GN64" s="273"/>
    </row>
    <row r="65" spans="1:196" ht="15" thickBot="1" x14ac:dyDescent="0.4">
      <c r="A65" s="50"/>
      <c r="B65" s="264">
        <v>56</v>
      </c>
      <c r="C65" s="49" t="str">
        <f>IF(ISBLANK(Paramètres!B64),"",Paramètres!B64)</f>
        <v/>
      </c>
      <c r="D65" s="271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2"/>
      <c r="CF65" s="272"/>
      <c r="CG65" s="272"/>
      <c r="CH65" s="272"/>
      <c r="CI65" s="272"/>
      <c r="CJ65" s="272"/>
      <c r="CK65" s="272"/>
      <c r="CL65" s="272"/>
      <c r="CM65" s="272"/>
      <c r="CN65" s="272"/>
      <c r="CO65" s="272"/>
      <c r="CP65" s="272"/>
      <c r="CQ65" s="272"/>
      <c r="CR65" s="272"/>
      <c r="CS65" s="272"/>
      <c r="CT65" s="272"/>
      <c r="CU65" s="272"/>
      <c r="CV65" s="272"/>
      <c r="CW65" s="272"/>
      <c r="CX65" s="272"/>
      <c r="CY65" s="272"/>
      <c r="CZ65" s="273"/>
      <c r="DA65" s="271"/>
      <c r="DB65" s="272"/>
      <c r="DC65" s="272"/>
      <c r="DD65" s="272"/>
      <c r="DE65" s="272"/>
      <c r="DF65" s="272"/>
      <c r="DG65" s="272"/>
      <c r="DH65" s="272"/>
      <c r="DI65" s="272"/>
      <c r="DJ65" s="272"/>
      <c r="DK65" s="272"/>
      <c r="DL65" s="272"/>
      <c r="DM65" s="272"/>
      <c r="DN65" s="272"/>
      <c r="DO65" s="272"/>
      <c r="DP65" s="272"/>
      <c r="DQ65" s="272"/>
      <c r="DR65" s="272"/>
      <c r="DS65" s="272"/>
      <c r="DT65" s="272"/>
      <c r="DU65" s="272"/>
      <c r="DV65" s="272"/>
      <c r="DW65" s="272"/>
      <c r="DX65" s="272"/>
      <c r="DY65" s="272"/>
      <c r="DZ65" s="272"/>
      <c r="EA65" s="272"/>
      <c r="EB65" s="272"/>
      <c r="EC65" s="272"/>
      <c r="ED65" s="272"/>
      <c r="EE65" s="272"/>
      <c r="EF65" s="272"/>
      <c r="EG65" s="272"/>
      <c r="EH65" s="272"/>
      <c r="EI65" s="272"/>
      <c r="EJ65" s="272"/>
      <c r="EK65" s="272"/>
      <c r="EL65" s="272"/>
      <c r="EM65" s="272"/>
      <c r="EN65" s="272"/>
      <c r="EO65" s="272"/>
      <c r="EP65" s="272"/>
      <c r="EQ65" s="272"/>
      <c r="ER65" s="272"/>
      <c r="ES65" s="272"/>
      <c r="ET65" s="272"/>
      <c r="EU65" s="272"/>
      <c r="EV65" s="272"/>
      <c r="EW65" s="272"/>
      <c r="EX65" s="272"/>
      <c r="EY65" s="272"/>
      <c r="EZ65" s="272"/>
      <c r="FA65" s="272"/>
      <c r="FB65" s="272"/>
      <c r="FC65" s="272"/>
      <c r="FD65" s="272"/>
      <c r="FE65" s="272"/>
      <c r="FF65" s="272"/>
      <c r="FG65" s="272"/>
      <c r="FH65" s="272"/>
      <c r="FI65" s="272"/>
      <c r="FJ65" s="272"/>
      <c r="FK65" s="272"/>
      <c r="FL65" s="272"/>
      <c r="FM65" s="272"/>
      <c r="FN65" s="272"/>
      <c r="FO65" s="272"/>
      <c r="FP65" s="272"/>
      <c r="FQ65" s="272"/>
      <c r="FR65" s="272"/>
      <c r="FS65" s="272"/>
      <c r="FT65" s="272"/>
      <c r="FU65" s="272"/>
      <c r="FV65" s="272"/>
      <c r="FW65" s="272"/>
      <c r="FX65" s="272"/>
      <c r="FY65" s="272"/>
      <c r="FZ65" s="272"/>
      <c r="GA65" s="272"/>
      <c r="GB65" s="272"/>
      <c r="GC65" s="272"/>
      <c r="GD65" s="272"/>
      <c r="GE65" s="272"/>
      <c r="GF65" s="272"/>
      <c r="GG65" s="272"/>
      <c r="GH65" s="272"/>
      <c r="GI65" s="272"/>
      <c r="GJ65" s="272"/>
      <c r="GK65" s="272"/>
      <c r="GL65" s="272"/>
      <c r="GM65" s="272"/>
      <c r="GN65" s="273"/>
    </row>
    <row r="66" spans="1:196" ht="15" thickBot="1" x14ac:dyDescent="0.4">
      <c r="A66" s="50"/>
      <c r="B66" s="264">
        <v>57</v>
      </c>
      <c r="C66" s="49" t="str">
        <f>IF(ISBLANK(Paramètres!B65),"",Paramètres!B65)</f>
        <v/>
      </c>
      <c r="D66" s="271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  <c r="AZ66" s="272"/>
      <c r="BA66" s="272"/>
      <c r="BB66" s="272"/>
      <c r="BC66" s="272"/>
      <c r="BD66" s="272"/>
      <c r="BE66" s="272"/>
      <c r="BF66" s="272"/>
      <c r="BG66" s="272"/>
      <c r="BH66" s="272"/>
      <c r="BI66" s="272"/>
      <c r="BJ66" s="272"/>
      <c r="BK66" s="272"/>
      <c r="BL66" s="272"/>
      <c r="BM66" s="272"/>
      <c r="BN66" s="272"/>
      <c r="BO66" s="272"/>
      <c r="BP66" s="272"/>
      <c r="BQ66" s="272"/>
      <c r="BR66" s="272"/>
      <c r="BS66" s="272"/>
      <c r="BT66" s="272"/>
      <c r="BU66" s="272"/>
      <c r="BV66" s="272"/>
      <c r="BW66" s="272"/>
      <c r="BX66" s="272"/>
      <c r="BY66" s="272"/>
      <c r="BZ66" s="272"/>
      <c r="CA66" s="272"/>
      <c r="CB66" s="272"/>
      <c r="CC66" s="272"/>
      <c r="CD66" s="272"/>
      <c r="CE66" s="272"/>
      <c r="CF66" s="272"/>
      <c r="CG66" s="272"/>
      <c r="CH66" s="272"/>
      <c r="CI66" s="272"/>
      <c r="CJ66" s="272"/>
      <c r="CK66" s="272"/>
      <c r="CL66" s="272"/>
      <c r="CM66" s="272"/>
      <c r="CN66" s="272"/>
      <c r="CO66" s="272"/>
      <c r="CP66" s="272"/>
      <c r="CQ66" s="272"/>
      <c r="CR66" s="272"/>
      <c r="CS66" s="272"/>
      <c r="CT66" s="272"/>
      <c r="CU66" s="272"/>
      <c r="CV66" s="272"/>
      <c r="CW66" s="272"/>
      <c r="CX66" s="272"/>
      <c r="CY66" s="272"/>
      <c r="CZ66" s="273"/>
      <c r="DA66" s="271"/>
      <c r="DB66" s="272"/>
      <c r="DC66" s="272"/>
      <c r="DD66" s="272"/>
      <c r="DE66" s="272"/>
      <c r="DF66" s="272"/>
      <c r="DG66" s="272"/>
      <c r="DH66" s="272"/>
      <c r="DI66" s="272"/>
      <c r="DJ66" s="272"/>
      <c r="DK66" s="272"/>
      <c r="DL66" s="272"/>
      <c r="DM66" s="272"/>
      <c r="DN66" s="272"/>
      <c r="DO66" s="272"/>
      <c r="DP66" s="272"/>
      <c r="DQ66" s="272"/>
      <c r="DR66" s="272"/>
      <c r="DS66" s="272"/>
      <c r="DT66" s="272"/>
      <c r="DU66" s="272"/>
      <c r="DV66" s="272"/>
      <c r="DW66" s="272"/>
      <c r="DX66" s="272"/>
      <c r="DY66" s="272"/>
      <c r="DZ66" s="272"/>
      <c r="EA66" s="272"/>
      <c r="EB66" s="272"/>
      <c r="EC66" s="272"/>
      <c r="ED66" s="272"/>
      <c r="EE66" s="272"/>
      <c r="EF66" s="272"/>
      <c r="EG66" s="272"/>
      <c r="EH66" s="272"/>
      <c r="EI66" s="272"/>
      <c r="EJ66" s="272"/>
      <c r="EK66" s="272"/>
      <c r="EL66" s="272"/>
      <c r="EM66" s="272"/>
      <c r="EN66" s="272"/>
      <c r="EO66" s="272"/>
      <c r="EP66" s="272"/>
      <c r="EQ66" s="272"/>
      <c r="ER66" s="272"/>
      <c r="ES66" s="272"/>
      <c r="ET66" s="272"/>
      <c r="EU66" s="272"/>
      <c r="EV66" s="272"/>
      <c r="EW66" s="272"/>
      <c r="EX66" s="272"/>
      <c r="EY66" s="272"/>
      <c r="EZ66" s="272"/>
      <c r="FA66" s="272"/>
      <c r="FB66" s="272"/>
      <c r="FC66" s="272"/>
      <c r="FD66" s="272"/>
      <c r="FE66" s="272"/>
      <c r="FF66" s="272"/>
      <c r="FG66" s="272"/>
      <c r="FH66" s="272"/>
      <c r="FI66" s="272"/>
      <c r="FJ66" s="272"/>
      <c r="FK66" s="272"/>
      <c r="FL66" s="272"/>
      <c r="FM66" s="272"/>
      <c r="FN66" s="272"/>
      <c r="FO66" s="272"/>
      <c r="FP66" s="272"/>
      <c r="FQ66" s="272"/>
      <c r="FR66" s="272"/>
      <c r="FS66" s="272"/>
      <c r="FT66" s="272"/>
      <c r="FU66" s="272"/>
      <c r="FV66" s="272"/>
      <c r="FW66" s="272"/>
      <c r="FX66" s="272"/>
      <c r="FY66" s="272"/>
      <c r="FZ66" s="272"/>
      <c r="GA66" s="272"/>
      <c r="GB66" s="272"/>
      <c r="GC66" s="272"/>
      <c r="GD66" s="272"/>
      <c r="GE66" s="272"/>
      <c r="GF66" s="272"/>
      <c r="GG66" s="272"/>
      <c r="GH66" s="272"/>
      <c r="GI66" s="272"/>
      <c r="GJ66" s="272"/>
      <c r="GK66" s="272"/>
      <c r="GL66" s="272"/>
      <c r="GM66" s="272"/>
      <c r="GN66" s="273"/>
    </row>
    <row r="67" spans="1:196" ht="15" thickBot="1" x14ac:dyDescent="0.4">
      <c r="A67" s="50"/>
      <c r="B67" s="264">
        <v>58</v>
      </c>
      <c r="C67" s="49" t="str">
        <f>IF(ISBLANK(Paramètres!B66),"",Paramètres!B66)</f>
        <v/>
      </c>
      <c r="D67" s="271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2"/>
      <c r="CC67" s="272"/>
      <c r="CD67" s="272"/>
      <c r="CE67" s="272"/>
      <c r="CF67" s="272"/>
      <c r="CG67" s="272"/>
      <c r="CH67" s="272"/>
      <c r="CI67" s="272"/>
      <c r="CJ67" s="272"/>
      <c r="CK67" s="272"/>
      <c r="CL67" s="272"/>
      <c r="CM67" s="272"/>
      <c r="CN67" s="272"/>
      <c r="CO67" s="272"/>
      <c r="CP67" s="272"/>
      <c r="CQ67" s="272"/>
      <c r="CR67" s="272"/>
      <c r="CS67" s="272"/>
      <c r="CT67" s="272"/>
      <c r="CU67" s="272"/>
      <c r="CV67" s="272"/>
      <c r="CW67" s="272"/>
      <c r="CX67" s="272"/>
      <c r="CY67" s="272"/>
      <c r="CZ67" s="273"/>
      <c r="DA67" s="271"/>
      <c r="DB67" s="272"/>
      <c r="DC67" s="272"/>
      <c r="DD67" s="272"/>
      <c r="DE67" s="272"/>
      <c r="DF67" s="272"/>
      <c r="DG67" s="272"/>
      <c r="DH67" s="272"/>
      <c r="DI67" s="272"/>
      <c r="DJ67" s="272"/>
      <c r="DK67" s="272"/>
      <c r="DL67" s="272"/>
      <c r="DM67" s="272"/>
      <c r="DN67" s="272"/>
      <c r="DO67" s="272"/>
      <c r="DP67" s="272"/>
      <c r="DQ67" s="272"/>
      <c r="DR67" s="272"/>
      <c r="DS67" s="272"/>
      <c r="DT67" s="272"/>
      <c r="DU67" s="272"/>
      <c r="DV67" s="272"/>
      <c r="DW67" s="272"/>
      <c r="DX67" s="272"/>
      <c r="DY67" s="272"/>
      <c r="DZ67" s="272"/>
      <c r="EA67" s="272"/>
      <c r="EB67" s="272"/>
      <c r="EC67" s="272"/>
      <c r="ED67" s="272"/>
      <c r="EE67" s="272"/>
      <c r="EF67" s="272"/>
      <c r="EG67" s="272"/>
      <c r="EH67" s="272"/>
      <c r="EI67" s="272"/>
      <c r="EJ67" s="272"/>
      <c r="EK67" s="272"/>
      <c r="EL67" s="272"/>
      <c r="EM67" s="272"/>
      <c r="EN67" s="272"/>
      <c r="EO67" s="272"/>
      <c r="EP67" s="272"/>
      <c r="EQ67" s="272"/>
      <c r="ER67" s="272"/>
      <c r="ES67" s="272"/>
      <c r="ET67" s="272"/>
      <c r="EU67" s="272"/>
      <c r="EV67" s="272"/>
      <c r="EW67" s="272"/>
      <c r="EX67" s="272"/>
      <c r="EY67" s="272"/>
      <c r="EZ67" s="272"/>
      <c r="FA67" s="272"/>
      <c r="FB67" s="272"/>
      <c r="FC67" s="272"/>
      <c r="FD67" s="272"/>
      <c r="FE67" s="272"/>
      <c r="FF67" s="272"/>
      <c r="FG67" s="272"/>
      <c r="FH67" s="272"/>
      <c r="FI67" s="272"/>
      <c r="FJ67" s="272"/>
      <c r="FK67" s="272"/>
      <c r="FL67" s="272"/>
      <c r="FM67" s="272"/>
      <c r="FN67" s="272"/>
      <c r="FO67" s="272"/>
      <c r="FP67" s="272"/>
      <c r="FQ67" s="272"/>
      <c r="FR67" s="272"/>
      <c r="FS67" s="272"/>
      <c r="FT67" s="272"/>
      <c r="FU67" s="272"/>
      <c r="FV67" s="272"/>
      <c r="FW67" s="272"/>
      <c r="FX67" s="272"/>
      <c r="FY67" s="272"/>
      <c r="FZ67" s="272"/>
      <c r="GA67" s="272"/>
      <c r="GB67" s="272"/>
      <c r="GC67" s="272"/>
      <c r="GD67" s="272"/>
      <c r="GE67" s="272"/>
      <c r="GF67" s="272"/>
      <c r="GG67" s="272"/>
      <c r="GH67" s="272"/>
      <c r="GI67" s="272"/>
      <c r="GJ67" s="272"/>
      <c r="GK67" s="272"/>
      <c r="GL67" s="272"/>
      <c r="GM67" s="272"/>
      <c r="GN67" s="273"/>
    </row>
    <row r="68" spans="1:196" ht="15" thickBot="1" x14ac:dyDescent="0.4">
      <c r="A68" s="50"/>
      <c r="B68" s="264">
        <v>59</v>
      </c>
      <c r="C68" s="49" t="str">
        <f>IF(ISBLANK(Paramètres!B67),"",Paramètres!B67)</f>
        <v/>
      </c>
      <c r="D68" s="271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2"/>
      <c r="BK68" s="272"/>
      <c r="BL68" s="272"/>
      <c r="BM68" s="272"/>
      <c r="BN68" s="272"/>
      <c r="BO68" s="272"/>
      <c r="BP68" s="272"/>
      <c r="BQ68" s="272"/>
      <c r="BR68" s="272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72"/>
      <c r="CF68" s="272"/>
      <c r="CG68" s="272"/>
      <c r="CH68" s="272"/>
      <c r="CI68" s="272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272"/>
      <c r="CV68" s="272"/>
      <c r="CW68" s="272"/>
      <c r="CX68" s="272"/>
      <c r="CY68" s="272"/>
      <c r="CZ68" s="273"/>
      <c r="DA68" s="271"/>
      <c r="DB68" s="272"/>
      <c r="DC68" s="272"/>
      <c r="DD68" s="272"/>
      <c r="DE68" s="272"/>
      <c r="DF68" s="272"/>
      <c r="DG68" s="272"/>
      <c r="DH68" s="272"/>
      <c r="DI68" s="272"/>
      <c r="DJ68" s="272"/>
      <c r="DK68" s="272"/>
      <c r="DL68" s="272"/>
      <c r="DM68" s="272"/>
      <c r="DN68" s="272"/>
      <c r="DO68" s="272"/>
      <c r="DP68" s="272"/>
      <c r="DQ68" s="272"/>
      <c r="DR68" s="272"/>
      <c r="DS68" s="272"/>
      <c r="DT68" s="272"/>
      <c r="DU68" s="272"/>
      <c r="DV68" s="272"/>
      <c r="DW68" s="272"/>
      <c r="DX68" s="272"/>
      <c r="DY68" s="272"/>
      <c r="DZ68" s="272"/>
      <c r="EA68" s="272"/>
      <c r="EB68" s="272"/>
      <c r="EC68" s="272"/>
      <c r="ED68" s="272"/>
      <c r="EE68" s="272"/>
      <c r="EF68" s="272"/>
      <c r="EG68" s="272"/>
      <c r="EH68" s="272"/>
      <c r="EI68" s="272"/>
      <c r="EJ68" s="272"/>
      <c r="EK68" s="272"/>
      <c r="EL68" s="272"/>
      <c r="EM68" s="272"/>
      <c r="EN68" s="272"/>
      <c r="EO68" s="272"/>
      <c r="EP68" s="272"/>
      <c r="EQ68" s="272"/>
      <c r="ER68" s="272"/>
      <c r="ES68" s="272"/>
      <c r="ET68" s="272"/>
      <c r="EU68" s="272"/>
      <c r="EV68" s="272"/>
      <c r="EW68" s="272"/>
      <c r="EX68" s="272"/>
      <c r="EY68" s="272"/>
      <c r="EZ68" s="272"/>
      <c r="FA68" s="272"/>
      <c r="FB68" s="272"/>
      <c r="FC68" s="272"/>
      <c r="FD68" s="272"/>
      <c r="FE68" s="272"/>
      <c r="FF68" s="272"/>
      <c r="FG68" s="272"/>
      <c r="FH68" s="272"/>
      <c r="FI68" s="272"/>
      <c r="FJ68" s="272"/>
      <c r="FK68" s="272"/>
      <c r="FL68" s="272"/>
      <c r="FM68" s="272"/>
      <c r="FN68" s="272"/>
      <c r="FO68" s="272"/>
      <c r="FP68" s="272"/>
      <c r="FQ68" s="272"/>
      <c r="FR68" s="272"/>
      <c r="FS68" s="272"/>
      <c r="FT68" s="272"/>
      <c r="FU68" s="272"/>
      <c r="FV68" s="272"/>
      <c r="FW68" s="272"/>
      <c r="FX68" s="272"/>
      <c r="FY68" s="272"/>
      <c r="FZ68" s="272"/>
      <c r="GA68" s="272"/>
      <c r="GB68" s="272"/>
      <c r="GC68" s="272"/>
      <c r="GD68" s="272"/>
      <c r="GE68" s="272"/>
      <c r="GF68" s="272"/>
      <c r="GG68" s="272"/>
      <c r="GH68" s="272"/>
      <c r="GI68" s="272"/>
      <c r="GJ68" s="272"/>
      <c r="GK68" s="272"/>
      <c r="GL68" s="272"/>
      <c r="GM68" s="272"/>
      <c r="GN68" s="273"/>
    </row>
    <row r="69" spans="1:196" ht="15" thickBot="1" x14ac:dyDescent="0.4">
      <c r="A69" s="50"/>
      <c r="B69" s="264">
        <v>60</v>
      </c>
      <c r="C69" s="49" t="str">
        <f>IF(ISBLANK(Paramètres!B68),"",Paramètres!B68)</f>
        <v/>
      </c>
      <c r="D69" s="271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  <c r="BU69" s="272"/>
      <c r="BV69" s="272"/>
      <c r="BW69" s="272"/>
      <c r="BX69" s="272"/>
      <c r="BY69" s="272"/>
      <c r="BZ69" s="272"/>
      <c r="CA69" s="272"/>
      <c r="CB69" s="272"/>
      <c r="CC69" s="272"/>
      <c r="CD69" s="272"/>
      <c r="CE69" s="272"/>
      <c r="CF69" s="272"/>
      <c r="CG69" s="272"/>
      <c r="CH69" s="272"/>
      <c r="CI69" s="272"/>
      <c r="CJ69" s="272"/>
      <c r="CK69" s="272"/>
      <c r="CL69" s="272"/>
      <c r="CM69" s="272"/>
      <c r="CN69" s="272"/>
      <c r="CO69" s="272"/>
      <c r="CP69" s="272"/>
      <c r="CQ69" s="272"/>
      <c r="CR69" s="272"/>
      <c r="CS69" s="272"/>
      <c r="CT69" s="272"/>
      <c r="CU69" s="272"/>
      <c r="CV69" s="272"/>
      <c r="CW69" s="272"/>
      <c r="CX69" s="272"/>
      <c r="CY69" s="272"/>
      <c r="CZ69" s="273"/>
      <c r="DA69" s="271"/>
      <c r="DB69" s="272"/>
      <c r="DC69" s="272"/>
      <c r="DD69" s="272"/>
      <c r="DE69" s="272"/>
      <c r="DF69" s="272"/>
      <c r="DG69" s="272"/>
      <c r="DH69" s="272"/>
      <c r="DI69" s="272"/>
      <c r="DJ69" s="272"/>
      <c r="DK69" s="272"/>
      <c r="DL69" s="272"/>
      <c r="DM69" s="272"/>
      <c r="DN69" s="272"/>
      <c r="DO69" s="272"/>
      <c r="DP69" s="272"/>
      <c r="DQ69" s="272"/>
      <c r="DR69" s="272"/>
      <c r="DS69" s="272"/>
      <c r="DT69" s="272"/>
      <c r="DU69" s="272"/>
      <c r="DV69" s="272"/>
      <c r="DW69" s="272"/>
      <c r="DX69" s="272"/>
      <c r="DY69" s="272"/>
      <c r="DZ69" s="272"/>
      <c r="EA69" s="272"/>
      <c r="EB69" s="272"/>
      <c r="EC69" s="272"/>
      <c r="ED69" s="272"/>
      <c r="EE69" s="272"/>
      <c r="EF69" s="272"/>
      <c r="EG69" s="272"/>
      <c r="EH69" s="272"/>
      <c r="EI69" s="272"/>
      <c r="EJ69" s="272"/>
      <c r="EK69" s="272"/>
      <c r="EL69" s="272"/>
      <c r="EM69" s="272"/>
      <c r="EN69" s="272"/>
      <c r="EO69" s="272"/>
      <c r="EP69" s="272"/>
      <c r="EQ69" s="272"/>
      <c r="ER69" s="272"/>
      <c r="ES69" s="272"/>
      <c r="ET69" s="272"/>
      <c r="EU69" s="272"/>
      <c r="EV69" s="272"/>
      <c r="EW69" s="272"/>
      <c r="EX69" s="272"/>
      <c r="EY69" s="272"/>
      <c r="EZ69" s="272"/>
      <c r="FA69" s="272"/>
      <c r="FB69" s="272"/>
      <c r="FC69" s="272"/>
      <c r="FD69" s="272"/>
      <c r="FE69" s="272"/>
      <c r="FF69" s="272"/>
      <c r="FG69" s="272"/>
      <c r="FH69" s="272"/>
      <c r="FI69" s="272"/>
      <c r="FJ69" s="272"/>
      <c r="FK69" s="272"/>
      <c r="FL69" s="272"/>
      <c r="FM69" s="272"/>
      <c r="FN69" s="272"/>
      <c r="FO69" s="272"/>
      <c r="FP69" s="272"/>
      <c r="FQ69" s="272"/>
      <c r="FR69" s="272"/>
      <c r="FS69" s="272"/>
      <c r="FT69" s="272"/>
      <c r="FU69" s="272"/>
      <c r="FV69" s="272"/>
      <c r="FW69" s="272"/>
      <c r="FX69" s="272"/>
      <c r="FY69" s="272"/>
      <c r="FZ69" s="272"/>
      <c r="GA69" s="272"/>
      <c r="GB69" s="272"/>
      <c r="GC69" s="272"/>
      <c r="GD69" s="272"/>
      <c r="GE69" s="272"/>
      <c r="GF69" s="272"/>
      <c r="GG69" s="272"/>
      <c r="GH69" s="272"/>
      <c r="GI69" s="272"/>
      <c r="GJ69" s="272"/>
      <c r="GK69" s="272"/>
      <c r="GL69" s="272"/>
      <c r="GM69" s="272"/>
      <c r="GN69" s="273"/>
    </row>
    <row r="70" spans="1:196" ht="15" thickBot="1" x14ac:dyDescent="0.4">
      <c r="A70" s="50"/>
      <c r="B70" s="264">
        <v>61</v>
      </c>
      <c r="C70" s="49" t="str">
        <f>IF(ISBLANK(Paramètres!B69),"",Paramètres!B69)</f>
        <v/>
      </c>
      <c r="D70" s="271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  <c r="BU70" s="272"/>
      <c r="BV70" s="272"/>
      <c r="BW70" s="272"/>
      <c r="BX70" s="272"/>
      <c r="BY70" s="272"/>
      <c r="BZ70" s="272"/>
      <c r="CA70" s="272"/>
      <c r="CB70" s="272"/>
      <c r="CC70" s="272"/>
      <c r="CD70" s="272"/>
      <c r="CE70" s="272"/>
      <c r="CF70" s="272"/>
      <c r="CG70" s="272"/>
      <c r="CH70" s="272"/>
      <c r="CI70" s="272"/>
      <c r="CJ70" s="272"/>
      <c r="CK70" s="272"/>
      <c r="CL70" s="272"/>
      <c r="CM70" s="272"/>
      <c r="CN70" s="272"/>
      <c r="CO70" s="272"/>
      <c r="CP70" s="272"/>
      <c r="CQ70" s="272"/>
      <c r="CR70" s="272"/>
      <c r="CS70" s="272"/>
      <c r="CT70" s="272"/>
      <c r="CU70" s="272"/>
      <c r="CV70" s="272"/>
      <c r="CW70" s="272"/>
      <c r="CX70" s="272"/>
      <c r="CY70" s="272"/>
      <c r="CZ70" s="273"/>
      <c r="DA70" s="271"/>
      <c r="DB70" s="272"/>
      <c r="DC70" s="272"/>
      <c r="DD70" s="272"/>
      <c r="DE70" s="272"/>
      <c r="DF70" s="272"/>
      <c r="DG70" s="272"/>
      <c r="DH70" s="272"/>
      <c r="DI70" s="272"/>
      <c r="DJ70" s="272"/>
      <c r="DK70" s="272"/>
      <c r="DL70" s="272"/>
      <c r="DM70" s="272"/>
      <c r="DN70" s="272"/>
      <c r="DO70" s="272"/>
      <c r="DP70" s="272"/>
      <c r="DQ70" s="272"/>
      <c r="DR70" s="272"/>
      <c r="DS70" s="272"/>
      <c r="DT70" s="272"/>
      <c r="DU70" s="272"/>
      <c r="DV70" s="272"/>
      <c r="DW70" s="272"/>
      <c r="DX70" s="272"/>
      <c r="DY70" s="272"/>
      <c r="DZ70" s="272"/>
      <c r="EA70" s="272"/>
      <c r="EB70" s="272"/>
      <c r="EC70" s="272"/>
      <c r="ED70" s="272"/>
      <c r="EE70" s="272"/>
      <c r="EF70" s="272"/>
      <c r="EG70" s="272"/>
      <c r="EH70" s="272"/>
      <c r="EI70" s="272"/>
      <c r="EJ70" s="272"/>
      <c r="EK70" s="272"/>
      <c r="EL70" s="272"/>
      <c r="EM70" s="272"/>
      <c r="EN70" s="272"/>
      <c r="EO70" s="272"/>
      <c r="EP70" s="272"/>
      <c r="EQ70" s="272"/>
      <c r="ER70" s="272"/>
      <c r="ES70" s="272"/>
      <c r="ET70" s="272"/>
      <c r="EU70" s="272"/>
      <c r="EV70" s="272"/>
      <c r="EW70" s="272"/>
      <c r="EX70" s="272"/>
      <c r="EY70" s="272"/>
      <c r="EZ70" s="272"/>
      <c r="FA70" s="272"/>
      <c r="FB70" s="272"/>
      <c r="FC70" s="272"/>
      <c r="FD70" s="272"/>
      <c r="FE70" s="272"/>
      <c r="FF70" s="272"/>
      <c r="FG70" s="272"/>
      <c r="FH70" s="272"/>
      <c r="FI70" s="272"/>
      <c r="FJ70" s="272"/>
      <c r="FK70" s="272"/>
      <c r="FL70" s="272"/>
      <c r="FM70" s="272"/>
      <c r="FN70" s="272"/>
      <c r="FO70" s="272"/>
      <c r="FP70" s="272"/>
      <c r="FQ70" s="272"/>
      <c r="FR70" s="272"/>
      <c r="FS70" s="272"/>
      <c r="FT70" s="272"/>
      <c r="FU70" s="272"/>
      <c r="FV70" s="272"/>
      <c r="FW70" s="272"/>
      <c r="FX70" s="272"/>
      <c r="FY70" s="272"/>
      <c r="FZ70" s="272"/>
      <c r="GA70" s="272"/>
      <c r="GB70" s="272"/>
      <c r="GC70" s="272"/>
      <c r="GD70" s="272"/>
      <c r="GE70" s="272"/>
      <c r="GF70" s="272"/>
      <c r="GG70" s="272"/>
      <c r="GH70" s="272"/>
      <c r="GI70" s="272"/>
      <c r="GJ70" s="272"/>
      <c r="GK70" s="272"/>
      <c r="GL70" s="272"/>
      <c r="GM70" s="272"/>
      <c r="GN70" s="273"/>
    </row>
    <row r="71" spans="1:196" ht="15" thickBot="1" x14ac:dyDescent="0.4">
      <c r="A71" s="50"/>
      <c r="B71" s="264">
        <v>62</v>
      </c>
      <c r="C71" s="49" t="str">
        <f>IF(ISBLANK(Paramètres!B70),"",Paramètres!B70)</f>
        <v/>
      </c>
      <c r="D71" s="271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  <c r="CC71" s="272"/>
      <c r="CD71" s="272"/>
      <c r="CE71" s="272"/>
      <c r="CF71" s="272"/>
      <c r="CG71" s="272"/>
      <c r="CH71" s="272"/>
      <c r="CI71" s="272"/>
      <c r="CJ71" s="272"/>
      <c r="CK71" s="272"/>
      <c r="CL71" s="272"/>
      <c r="CM71" s="272"/>
      <c r="CN71" s="272"/>
      <c r="CO71" s="272"/>
      <c r="CP71" s="272"/>
      <c r="CQ71" s="272"/>
      <c r="CR71" s="272"/>
      <c r="CS71" s="272"/>
      <c r="CT71" s="272"/>
      <c r="CU71" s="272"/>
      <c r="CV71" s="272"/>
      <c r="CW71" s="272"/>
      <c r="CX71" s="272"/>
      <c r="CY71" s="272"/>
      <c r="CZ71" s="273"/>
      <c r="DA71" s="271"/>
      <c r="DB71" s="272"/>
      <c r="DC71" s="272"/>
      <c r="DD71" s="272"/>
      <c r="DE71" s="272"/>
      <c r="DF71" s="272"/>
      <c r="DG71" s="272"/>
      <c r="DH71" s="272"/>
      <c r="DI71" s="272"/>
      <c r="DJ71" s="272"/>
      <c r="DK71" s="272"/>
      <c r="DL71" s="272"/>
      <c r="DM71" s="272"/>
      <c r="DN71" s="272"/>
      <c r="DO71" s="272"/>
      <c r="DP71" s="272"/>
      <c r="DQ71" s="272"/>
      <c r="DR71" s="272"/>
      <c r="DS71" s="272"/>
      <c r="DT71" s="272"/>
      <c r="DU71" s="272"/>
      <c r="DV71" s="272"/>
      <c r="DW71" s="272"/>
      <c r="DX71" s="272"/>
      <c r="DY71" s="272"/>
      <c r="DZ71" s="272"/>
      <c r="EA71" s="272"/>
      <c r="EB71" s="272"/>
      <c r="EC71" s="272"/>
      <c r="ED71" s="272"/>
      <c r="EE71" s="272"/>
      <c r="EF71" s="272"/>
      <c r="EG71" s="272"/>
      <c r="EH71" s="272"/>
      <c r="EI71" s="272"/>
      <c r="EJ71" s="272"/>
      <c r="EK71" s="272"/>
      <c r="EL71" s="272"/>
      <c r="EM71" s="272"/>
      <c r="EN71" s="272"/>
      <c r="EO71" s="272"/>
      <c r="EP71" s="272"/>
      <c r="EQ71" s="272"/>
      <c r="ER71" s="272"/>
      <c r="ES71" s="272"/>
      <c r="ET71" s="272"/>
      <c r="EU71" s="272"/>
      <c r="EV71" s="272"/>
      <c r="EW71" s="272"/>
      <c r="EX71" s="272"/>
      <c r="EY71" s="272"/>
      <c r="EZ71" s="272"/>
      <c r="FA71" s="272"/>
      <c r="FB71" s="272"/>
      <c r="FC71" s="272"/>
      <c r="FD71" s="272"/>
      <c r="FE71" s="272"/>
      <c r="FF71" s="272"/>
      <c r="FG71" s="272"/>
      <c r="FH71" s="272"/>
      <c r="FI71" s="272"/>
      <c r="FJ71" s="272"/>
      <c r="FK71" s="272"/>
      <c r="FL71" s="272"/>
      <c r="FM71" s="272"/>
      <c r="FN71" s="272"/>
      <c r="FO71" s="272"/>
      <c r="FP71" s="272"/>
      <c r="FQ71" s="272"/>
      <c r="FR71" s="272"/>
      <c r="FS71" s="272"/>
      <c r="FT71" s="272"/>
      <c r="FU71" s="272"/>
      <c r="FV71" s="272"/>
      <c r="FW71" s="272"/>
      <c r="FX71" s="272"/>
      <c r="FY71" s="272"/>
      <c r="FZ71" s="272"/>
      <c r="GA71" s="272"/>
      <c r="GB71" s="272"/>
      <c r="GC71" s="272"/>
      <c r="GD71" s="272"/>
      <c r="GE71" s="272"/>
      <c r="GF71" s="272"/>
      <c r="GG71" s="272"/>
      <c r="GH71" s="272"/>
      <c r="GI71" s="272"/>
      <c r="GJ71" s="272"/>
      <c r="GK71" s="272"/>
      <c r="GL71" s="272"/>
      <c r="GM71" s="272"/>
      <c r="GN71" s="273"/>
    </row>
    <row r="72" spans="1:196" ht="15" thickBot="1" x14ac:dyDescent="0.4">
      <c r="A72" s="50"/>
      <c r="B72" s="264">
        <v>63</v>
      </c>
      <c r="C72" s="49" t="str">
        <f>IF(ISBLANK(Paramètres!B71),"",Paramètres!B71)</f>
        <v/>
      </c>
      <c r="D72" s="271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  <c r="BU72" s="272"/>
      <c r="BV72" s="272"/>
      <c r="BW72" s="272"/>
      <c r="BX72" s="272"/>
      <c r="BY72" s="272"/>
      <c r="BZ72" s="272"/>
      <c r="CA72" s="272"/>
      <c r="CB72" s="272"/>
      <c r="CC72" s="272"/>
      <c r="CD72" s="272"/>
      <c r="CE72" s="272"/>
      <c r="CF72" s="272"/>
      <c r="CG72" s="272"/>
      <c r="CH72" s="272"/>
      <c r="CI72" s="272"/>
      <c r="CJ72" s="272"/>
      <c r="CK72" s="272"/>
      <c r="CL72" s="272"/>
      <c r="CM72" s="272"/>
      <c r="CN72" s="272"/>
      <c r="CO72" s="272"/>
      <c r="CP72" s="272"/>
      <c r="CQ72" s="272"/>
      <c r="CR72" s="272"/>
      <c r="CS72" s="272"/>
      <c r="CT72" s="272"/>
      <c r="CU72" s="272"/>
      <c r="CV72" s="272"/>
      <c r="CW72" s="272"/>
      <c r="CX72" s="272"/>
      <c r="CY72" s="272"/>
      <c r="CZ72" s="273"/>
      <c r="DA72" s="271"/>
      <c r="DB72" s="272"/>
      <c r="DC72" s="272"/>
      <c r="DD72" s="272"/>
      <c r="DE72" s="272"/>
      <c r="DF72" s="272"/>
      <c r="DG72" s="272"/>
      <c r="DH72" s="272"/>
      <c r="DI72" s="272"/>
      <c r="DJ72" s="272"/>
      <c r="DK72" s="272"/>
      <c r="DL72" s="272"/>
      <c r="DM72" s="272"/>
      <c r="DN72" s="272"/>
      <c r="DO72" s="272"/>
      <c r="DP72" s="272"/>
      <c r="DQ72" s="272"/>
      <c r="DR72" s="272"/>
      <c r="DS72" s="272"/>
      <c r="DT72" s="272"/>
      <c r="DU72" s="272"/>
      <c r="DV72" s="272"/>
      <c r="DW72" s="272"/>
      <c r="DX72" s="272"/>
      <c r="DY72" s="272"/>
      <c r="DZ72" s="272"/>
      <c r="EA72" s="272"/>
      <c r="EB72" s="272"/>
      <c r="EC72" s="272"/>
      <c r="ED72" s="272"/>
      <c r="EE72" s="272"/>
      <c r="EF72" s="272"/>
      <c r="EG72" s="272"/>
      <c r="EH72" s="272"/>
      <c r="EI72" s="272"/>
      <c r="EJ72" s="272"/>
      <c r="EK72" s="272"/>
      <c r="EL72" s="272"/>
      <c r="EM72" s="272"/>
      <c r="EN72" s="272"/>
      <c r="EO72" s="272"/>
      <c r="EP72" s="272"/>
      <c r="EQ72" s="272"/>
      <c r="ER72" s="272"/>
      <c r="ES72" s="272"/>
      <c r="ET72" s="272"/>
      <c r="EU72" s="272"/>
      <c r="EV72" s="272"/>
      <c r="EW72" s="272"/>
      <c r="EX72" s="272"/>
      <c r="EY72" s="272"/>
      <c r="EZ72" s="272"/>
      <c r="FA72" s="272"/>
      <c r="FB72" s="272"/>
      <c r="FC72" s="272"/>
      <c r="FD72" s="272"/>
      <c r="FE72" s="272"/>
      <c r="FF72" s="272"/>
      <c r="FG72" s="272"/>
      <c r="FH72" s="272"/>
      <c r="FI72" s="272"/>
      <c r="FJ72" s="272"/>
      <c r="FK72" s="272"/>
      <c r="FL72" s="272"/>
      <c r="FM72" s="272"/>
      <c r="FN72" s="272"/>
      <c r="FO72" s="272"/>
      <c r="FP72" s="272"/>
      <c r="FQ72" s="272"/>
      <c r="FR72" s="272"/>
      <c r="FS72" s="272"/>
      <c r="FT72" s="272"/>
      <c r="FU72" s="272"/>
      <c r="FV72" s="272"/>
      <c r="FW72" s="272"/>
      <c r="FX72" s="272"/>
      <c r="FY72" s="272"/>
      <c r="FZ72" s="272"/>
      <c r="GA72" s="272"/>
      <c r="GB72" s="272"/>
      <c r="GC72" s="272"/>
      <c r="GD72" s="272"/>
      <c r="GE72" s="272"/>
      <c r="GF72" s="272"/>
      <c r="GG72" s="272"/>
      <c r="GH72" s="272"/>
      <c r="GI72" s="272"/>
      <c r="GJ72" s="272"/>
      <c r="GK72" s="272"/>
      <c r="GL72" s="272"/>
      <c r="GM72" s="272"/>
      <c r="GN72" s="273"/>
    </row>
    <row r="73" spans="1:196" ht="15" thickBot="1" x14ac:dyDescent="0.4">
      <c r="A73" s="50"/>
      <c r="B73" s="264">
        <v>64</v>
      </c>
      <c r="C73" s="49" t="str">
        <f>IF(ISBLANK(Paramètres!B72),"",Paramètres!B72)</f>
        <v/>
      </c>
      <c r="D73" s="271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3"/>
      <c r="DA73" s="271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E73" s="272"/>
      <c r="EF73" s="272"/>
      <c r="EG73" s="272"/>
      <c r="EH73" s="272"/>
      <c r="EI73" s="272"/>
      <c r="EJ73" s="272"/>
      <c r="EK73" s="272"/>
      <c r="EL73" s="272"/>
      <c r="EM73" s="272"/>
      <c r="EN73" s="272"/>
      <c r="EO73" s="272"/>
      <c r="EP73" s="272"/>
      <c r="EQ73" s="272"/>
      <c r="ER73" s="272"/>
      <c r="ES73" s="272"/>
      <c r="ET73" s="272"/>
      <c r="EU73" s="272"/>
      <c r="EV73" s="272"/>
      <c r="EW73" s="272"/>
      <c r="EX73" s="272"/>
      <c r="EY73" s="272"/>
      <c r="EZ73" s="272"/>
      <c r="FA73" s="272"/>
      <c r="FB73" s="272"/>
      <c r="FC73" s="272"/>
      <c r="FD73" s="272"/>
      <c r="FE73" s="272"/>
      <c r="FF73" s="272"/>
      <c r="FG73" s="272"/>
      <c r="FH73" s="272"/>
      <c r="FI73" s="272"/>
      <c r="FJ73" s="272"/>
      <c r="FK73" s="272"/>
      <c r="FL73" s="272"/>
      <c r="FM73" s="272"/>
      <c r="FN73" s="272"/>
      <c r="FO73" s="272"/>
      <c r="FP73" s="272"/>
      <c r="FQ73" s="272"/>
      <c r="FR73" s="272"/>
      <c r="FS73" s="272"/>
      <c r="FT73" s="272"/>
      <c r="FU73" s="272"/>
      <c r="FV73" s="272"/>
      <c r="FW73" s="272"/>
      <c r="FX73" s="272"/>
      <c r="FY73" s="272"/>
      <c r="FZ73" s="272"/>
      <c r="GA73" s="272"/>
      <c r="GB73" s="272"/>
      <c r="GC73" s="272"/>
      <c r="GD73" s="272"/>
      <c r="GE73" s="272"/>
      <c r="GF73" s="272"/>
      <c r="GG73" s="272"/>
      <c r="GH73" s="272"/>
      <c r="GI73" s="272"/>
      <c r="GJ73" s="272"/>
      <c r="GK73" s="272"/>
      <c r="GL73" s="272"/>
      <c r="GM73" s="272"/>
      <c r="GN73" s="273"/>
    </row>
    <row r="74" spans="1:196" ht="15" thickBot="1" x14ac:dyDescent="0.4">
      <c r="A74" s="50"/>
      <c r="B74" s="264">
        <v>65</v>
      </c>
      <c r="C74" s="49" t="str">
        <f>IF(ISBLANK(Paramètres!B73),"",Paramètres!B73)</f>
        <v/>
      </c>
      <c r="D74" s="271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2"/>
      <c r="CF74" s="272"/>
      <c r="CG74" s="272"/>
      <c r="CH74" s="272"/>
      <c r="CI74" s="272"/>
      <c r="CJ74" s="272"/>
      <c r="CK74" s="272"/>
      <c r="CL74" s="272"/>
      <c r="CM74" s="272"/>
      <c r="CN74" s="272"/>
      <c r="CO74" s="272"/>
      <c r="CP74" s="272"/>
      <c r="CQ74" s="272"/>
      <c r="CR74" s="272"/>
      <c r="CS74" s="272"/>
      <c r="CT74" s="272"/>
      <c r="CU74" s="272"/>
      <c r="CV74" s="272"/>
      <c r="CW74" s="272"/>
      <c r="CX74" s="272"/>
      <c r="CY74" s="272"/>
      <c r="CZ74" s="273"/>
      <c r="DA74" s="271"/>
      <c r="DB74" s="272"/>
      <c r="DC74" s="272"/>
      <c r="DD74" s="272"/>
      <c r="DE74" s="272"/>
      <c r="DF74" s="272"/>
      <c r="DG74" s="272"/>
      <c r="DH74" s="272"/>
      <c r="DI74" s="272"/>
      <c r="DJ74" s="272"/>
      <c r="DK74" s="272"/>
      <c r="DL74" s="272"/>
      <c r="DM74" s="272"/>
      <c r="DN74" s="272"/>
      <c r="DO74" s="272"/>
      <c r="DP74" s="272"/>
      <c r="DQ74" s="272"/>
      <c r="DR74" s="272"/>
      <c r="DS74" s="272"/>
      <c r="DT74" s="272"/>
      <c r="DU74" s="272"/>
      <c r="DV74" s="272"/>
      <c r="DW74" s="272"/>
      <c r="DX74" s="272"/>
      <c r="DY74" s="272"/>
      <c r="DZ74" s="272"/>
      <c r="EA74" s="272"/>
      <c r="EB74" s="272"/>
      <c r="EC74" s="272"/>
      <c r="ED74" s="272"/>
      <c r="EE74" s="272"/>
      <c r="EF74" s="272"/>
      <c r="EG74" s="272"/>
      <c r="EH74" s="272"/>
      <c r="EI74" s="272"/>
      <c r="EJ74" s="272"/>
      <c r="EK74" s="272"/>
      <c r="EL74" s="272"/>
      <c r="EM74" s="272"/>
      <c r="EN74" s="272"/>
      <c r="EO74" s="272"/>
      <c r="EP74" s="272"/>
      <c r="EQ74" s="272"/>
      <c r="ER74" s="272"/>
      <c r="ES74" s="272"/>
      <c r="ET74" s="272"/>
      <c r="EU74" s="272"/>
      <c r="EV74" s="272"/>
      <c r="EW74" s="272"/>
      <c r="EX74" s="272"/>
      <c r="EY74" s="272"/>
      <c r="EZ74" s="272"/>
      <c r="FA74" s="272"/>
      <c r="FB74" s="272"/>
      <c r="FC74" s="272"/>
      <c r="FD74" s="272"/>
      <c r="FE74" s="272"/>
      <c r="FF74" s="272"/>
      <c r="FG74" s="272"/>
      <c r="FH74" s="272"/>
      <c r="FI74" s="272"/>
      <c r="FJ74" s="272"/>
      <c r="FK74" s="272"/>
      <c r="FL74" s="272"/>
      <c r="FM74" s="272"/>
      <c r="FN74" s="272"/>
      <c r="FO74" s="272"/>
      <c r="FP74" s="272"/>
      <c r="FQ74" s="272"/>
      <c r="FR74" s="272"/>
      <c r="FS74" s="272"/>
      <c r="FT74" s="272"/>
      <c r="FU74" s="272"/>
      <c r="FV74" s="272"/>
      <c r="FW74" s="272"/>
      <c r="FX74" s="272"/>
      <c r="FY74" s="272"/>
      <c r="FZ74" s="272"/>
      <c r="GA74" s="272"/>
      <c r="GB74" s="272"/>
      <c r="GC74" s="272"/>
      <c r="GD74" s="272"/>
      <c r="GE74" s="272"/>
      <c r="GF74" s="272"/>
      <c r="GG74" s="272"/>
      <c r="GH74" s="272"/>
      <c r="GI74" s="272"/>
      <c r="GJ74" s="272"/>
      <c r="GK74" s="272"/>
      <c r="GL74" s="272"/>
      <c r="GM74" s="272"/>
      <c r="GN74" s="273"/>
    </row>
    <row r="75" spans="1:196" ht="15" thickBot="1" x14ac:dyDescent="0.4">
      <c r="A75" s="50"/>
      <c r="B75" s="264">
        <v>66</v>
      </c>
      <c r="C75" s="49" t="str">
        <f>IF(ISBLANK(Paramètres!B74),"",Paramètres!B74)</f>
        <v/>
      </c>
      <c r="D75" s="271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  <c r="BU75" s="272"/>
      <c r="BV75" s="272"/>
      <c r="BW75" s="272"/>
      <c r="BX75" s="272"/>
      <c r="BY75" s="272"/>
      <c r="BZ75" s="272"/>
      <c r="CA75" s="272"/>
      <c r="CB75" s="272"/>
      <c r="CC75" s="272"/>
      <c r="CD75" s="272"/>
      <c r="CE75" s="272"/>
      <c r="CF75" s="272"/>
      <c r="CG75" s="272"/>
      <c r="CH75" s="272"/>
      <c r="CI75" s="272"/>
      <c r="CJ75" s="272"/>
      <c r="CK75" s="272"/>
      <c r="CL75" s="272"/>
      <c r="CM75" s="272"/>
      <c r="CN75" s="272"/>
      <c r="CO75" s="272"/>
      <c r="CP75" s="272"/>
      <c r="CQ75" s="272"/>
      <c r="CR75" s="272"/>
      <c r="CS75" s="272"/>
      <c r="CT75" s="272"/>
      <c r="CU75" s="272"/>
      <c r="CV75" s="272"/>
      <c r="CW75" s="272"/>
      <c r="CX75" s="272"/>
      <c r="CY75" s="272"/>
      <c r="CZ75" s="273"/>
      <c r="DA75" s="271"/>
      <c r="DB75" s="272"/>
      <c r="DC75" s="272"/>
      <c r="DD75" s="272"/>
      <c r="DE75" s="272"/>
      <c r="DF75" s="272"/>
      <c r="DG75" s="272"/>
      <c r="DH75" s="272"/>
      <c r="DI75" s="272"/>
      <c r="DJ75" s="272"/>
      <c r="DK75" s="272"/>
      <c r="DL75" s="272"/>
      <c r="DM75" s="272"/>
      <c r="DN75" s="272"/>
      <c r="DO75" s="272"/>
      <c r="DP75" s="272"/>
      <c r="DQ75" s="272"/>
      <c r="DR75" s="272"/>
      <c r="DS75" s="272"/>
      <c r="DT75" s="272"/>
      <c r="DU75" s="272"/>
      <c r="DV75" s="272"/>
      <c r="DW75" s="272"/>
      <c r="DX75" s="272"/>
      <c r="DY75" s="272"/>
      <c r="DZ75" s="272"/>
      <c r="EA75" s="272"/>
      <c r="EB75" s="272"/>
      <c r="EC75" s="272"/>
      <c r="ED75" s="272"/>
      <c r="EE75" s="272"/>
      <c r="EF75" s="272"/>
      <c r="EG75" s="272"/>
      <c r="EH75" s="272"/>
      <c r="EI75" s="272"/>
      <c r="EJ75" s="272"/>
      <c r="EK75" s="272"/>
      <c r="EL75" s="272"/>
      <c r="EM75" s="272"/>
      <c r="EN75" s="272"/>
      <c r="EO75" s="272"/>
      <c r="EP75" s="272"/>
      <c r="EQ75" s="272"/>
      <c r="ER75" s="272"/>
      <c r="ES75" s="272"/>
      <c r="ET75" s="272"/>
      <c r="EU75" s="272"/>
      <c r="EV75" s="272"/>
      <c r="EW75" s="272"/>
      <c r="EX75" s="272"/>
      <c r="EY75" s="272"/>
      <c r="EZ75" s="272"/>
      <c r="FA75" s="272"/>
      <c r="FB75" s="272"/>
      <c r="FC75" s="272"/>
      <c r="FD75" s="272"/>
      <c r="FE75" s="272"/>
      <c r="FF75" s="272"/>
      <c r="FG75" s="272"/>
      <c r="FH75" s="272"/>
      <c r="FI75" s="272"/>
      <c r="FJ75" s="272"/>
      <c r="FK75" s="272"/>
      <c r="FL75" s="272"/>
      <c r="FM75" s="272"/>
      <c r="FN75" s="272"/>
      <c r="FO75" s="272"/>
      <c r="FP75" s="272"/>
      <c r="FQ75" s="272"/>
      <c r="FR75" s="272"/>
      <c r="FS75" s="272"/>
      <c r="FT75" s="272"/>
      <c r="FU75" s="272"/>
      <c r="FV75" s="272"/>
      <c r="FW75" s="272"/>
      <c r="FX75" s="272"/>
      <c r="FY75" s="272"/>
      <c r="FZ75" s="272"/>
      <c r="GA75" s="272"/>
      <c r="GB75" s="272"/>
      <c r="GC75" s="272"/>
      <c r="GD75" s="272"/>
      <c r="GE75" s="272"/>
      <c r="GF75" s="272"/>
      <c r="GG75" s="272"/>
      <c r="GH75" s="272"/>
      <c r="GI75" s="272"/>
      <c r="GJ75" s="272"/>
      <c r="GK75" s="272"/>
      <c r="GL75" s="272"/>
      <c r="GM75" s="272"/>
      <c r="GN75" s="273"/>
    </row>
    <row r="76" spans="1:196" ht="15" thickBot="1" x14ac:dyDescent="0.4">
      <c r="A76" s="50"/>
      <c r="B76" s="264">
        <v>67</v>
      </c>
      <c r="C76" s="49" t="str">
        <f>IF(ISBLANK(Paramètres!B75),"",Paramètres!B75)</f>
        <v/>
      </c>
      <c r="D76" s="271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  <c r="BU76" s="272"/>
      <c r="BV76" s="272"/>
      <c r="BW76" s="272"/>
      <c r="BX76" s="272"/>
      <c r="BY76" s="272"/>
      <c r="BZ76" s="272"/>
      <c r="CA76" s="272"/>
      <c r="CB76" s="272"/>
      <c r="CC76" s="272"/>
      <c r="CD76" s="272"/>
      <c r="CE76" s="272"/>
      <c r="CF76" s="272"/>
      <c r="CG76" s="272"/>
      <c r="CH76" s="272"/>
      <c r="CI76" s="272"/>
      <c r="CJ76" s="272"/>
      <c r="CK76" s="272"/>
      <c r="CL76" s="272"/>
      <c r="CM76" s="272"/>
      <c r="CN76" s="272"/>
      <c r="CO76" s="272"/>
      <c r="CP76" s="272"/>
      <c r="CQ76" s="272"/>
      <c r="CR76" s="272"/>
      <c r="CS76" s="272"/>
      <c r="CT76" s="272"/>
      <c r="CU76" s="272"/>
      <c r="CV76" s="272"/>
      <c r="CW76" s="272"/>
      <c r="CX76" s="272"/>
      <c r="CY76" s="272"/>
      <c r="CZ76" s="273"/>
      <c r="DA76" s="271"/>
      <c r="DB76" s="272"/>
      <c r="DC76" s="272"/>
      <c r="DD76" s="272"/>
      <c r="DE76" s="272"/>
      <c r="DF76" s="272"/>
      <c r="DG76" s="272"/>
      <c r="DH76" s="272"/>
      <c r="DI76" s="272"/>
      <c r="DJ76" s="272"/>
      <c r="DK76" s="272"/>
      <c r="DL76" s="272"/>
      <c r="DM76" s="272"/>
      <c r="DN76" s="272"/>
      <c r="DO76" s="272"/>
      <c r="DP76" s="272"/>
      <c r="DQ76" s="272"/>
      <c r="DR76" s="272"/>
      <c r="DS76" s="272"/>
      <c r="DT76" s="272"/>
      <c r="DU76" s="272"/>
      <c r="DV76" s="272"/>
      <c r="DW76" s="272"/>
      <c r="DX76" s="272"/>
      <c r="DY76" s="272"/>
      <c r="DZ76" s="272"/>
      <c r="EA76" s="272"/>
      <c r="EB76" s="272"/>
      <c r="EC76" s="272"/>
      <c r="ED76" s="272"/>
      <c r="EE76" s="272"/>
      <c r="EF76" s="272"/>
      <c r="EG76" s="272"/>
      <c r="EH76" s="272"/>
      <c r="EI76" s="272"/>
      <c r="EJ76" s="272"/>
      <c r="EK76" s="272"/>
      <c r="EL76" s="272"/>
      <c r="EM76" s="272"/>
      <c r="EN76" s="272"/>
      <c r="EO76" s="272"/>
      <c r="EP76" s="272"/>
      <c r="EQ76" s="272"/>
      <c r="ER76" s="272"/>
      <c r="ES76" s="272"/>
      <c r="ET76" s="272"/>
      <c r="EU76" s="272"/>
      <c r="EV76" s="272"/>
      <c r="EW76" s="272"/>
      <c r="EX76" s="272"/>
      <c r="EY76" s="272"/>
      <c r="EZ76" s="272"/>
      <c r="FA76" s="272"/>
      <c r="FB76" s="272"/>
      <c r="FC76" s="272"/>
      <c r="FD76" s="272"/>
      <c r="FE76" s="272"/>
      <c r="FF76" s="272"/>
      <c r="FG76" s="272"/>
      <c r="FH76" s="272"/>
      <c r="FI76" s="272"/>
      <c r="FJ76" s="272"/>
      <c r="FK76" s="272"/>
      <c r="FL76" s="272"/>
      <c r="FM76" s="272"/>
      <c r="FN76" s="272"/>
      <c r="FO76" s="272"/>
      <c r="FP76" s="272"/>
      <c r="FQ76" s="272"/>
      <c r="FR76" s="272"/>
      <c r="FS76" s="272"/>
      <c r="FT76" s="272"/>
      <c r="FU76" s="272"/>
      <c r="FV76" s="272"/>
      <c r="FW76" s="272"/>
      <c r="FX76" s="272"/>
      <c r="FY76" s="272"/>
      <c r="FZ76" s="272"/>
      <c r="GA76" s="272"/>
      <c r="GB76" s="272"/>
      <c r="GC76" s="272"/>
      <c r="GD76" s="272"/>
      <c r="GE76" s="272"/>
      <c r="GF76" s="272"/>
      <c r="GG76" s="272"/>
      <c r="GH76" s="272"/>
      <c r="GI76" s="272"/>
      <c r="GJ76" s="272"/>
      <c r="GK76" s="272"/>
      <c r="GL76" s="272"/>
      <c r="GM76" s="272"/>
      <c r="GN76" s="273"/>
    </row>
    <row r="77" spans="1:196" ht="15" thickBot="1" x14ac:dyDescent="0.4">
      <c r="A77" s="50"/>
      <c r="B77" s="264">
        <v>68</v>
      </c>
      <c r="C77" s="49" t="str">
        <f>IF(ISBLANK(Paramètres!B76),"",Paramètres!B76)</f>
        <v/>
      </c>
      <c r="D77" s="271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  <c r="BU77" s="272"/>
      <c r="BV77" s="272"/>
      <c r="BW77" s="272"/>
      <c r="BX77" s="272"/>
      <c r="BY77" s="272"/>
      <c r="BZ77" s="272"/>
      <c r="CA77" s="272"/>
      <c r="CB77" s="272"/>
      <c r="CC77" s="272"/>
      <c r="CD77" s="272"/>
      <c r="CE77" s="272"/>
      <c r="CF77" s="272"/>
      <c r="CG77" s="272"/>
      <c r="CH77" s="272"/>
      <c r="CI77" s="272"/>
      <c r="CJ77" s="272"/>
      <c r="CK77" s="272"/>
      <c r="CL77" s="272"/>
      <c r="CM77" s="272"/>
      <c r="CN77" s="272"/>
      <c r="CO77" s="272"/>
      <c r="CP77" s="272"/>
      <c r="CQ77" s="272"/>
      <c r="CR77" s="272"/>
      <c r="CS77" s="272"/>
      <c r="CT77" s="272"/>
      <c r="CU77" s="272"/>
      <c r="CV77" s="272"/>
      <c r="CW77" s="272"/>
      <c r="CX77" s="272"/>
      <c r="CY77" s="272"/>
      <c r="CZ77" s="273"/>
      <c r="DA77" s="271"/>
      <c r="DB77" s="272"/>
      <c r="DC77" s="272"/>
      <c r="DD77" s="272"/>
      <c r="DE77" s="272"/>
      <c r="DF77" s="272"/>
      <c r="DG77" s="272"/>
      <c r="DH77" s="272"/>
      <c r="DI77" s="272"/>
      <c r="DJ77" s="272"/>
      <c r="DK77" s="272"/>
      <c r="DL77" s="272"/>
      <c r="DM77" s="272"/>
      <c r="DN77" s="272"/>
      <c r="DO77" s="272"/>
      <c r="DP77" s="272"/>
      <c r="DQ77" s="272"/>
      <c r="DR77" s="272"/>
      <c r="DS77" s="272"/>
      <c r="DT77" s="272"/>
      <c r="DU77" s="272"/>
      <c r="DV77" s="272"/>
      <c r="DW77" s="272"/>
      <c r="DX77" s="272"/>
      <c r="DY77" s="272"/>
      <c r="DZ77" s="272"/>
      <c r="EA77" s="272"/>
      <c r="EB77" s="272"/>
      <c r="EC77" s="272"/>
      <c r="ED77" s="272"/>
      <c r="EE77" s="272"/>
      <c r="EF77" s="272"/>
      <c r="EG77" s="272"/>
      <c r="EH77" s="272"/>
      <c r="EI77" s="272"/>
      <c r="EJ77" s="272"/>
      <c r="EK77" s="272"/>
      <c r="EL77" s="272"/>
      <c r="EM77" s="272"/>
      <c r="EN77" s="272"/>
      <c r="EO77" s="272"/>
      <c r="EP77" s="272"/>
      <c r="EQ77" s="272"/>
      <c r="ER77" s="272"/>
      <c r="ES77" s="272"/>
      <c r="ET77" s="272"/>
      <c r="EU77" s="272"/>
      <c r="EV77" s="272"/>
      <c r="EW77" s="272"/>
      <c r="EX77" s="272"/>
      <c r="EY77" s="272"/>
      <c r="EZ77" s="272"/>
      <c r="FA77" s="272"/>
      <c r="FB77" s="272"/>
      <c r="FC77" s="272"/>
      <c r="FD77" s="272"/>
      <c r="FE77" s="272"/>
      <c r="FF77" s="272"/>
      <c r="FG77" s="272"/>
      <c r="FH77" s="272"/>
      <c r="FI77" s="272"/>
      <c r="FJ77" s="272"/>
      <c r="FK77" s="272"/>
      <c r="FL77" s="272"/>
      <c r="FM77" s="272"/>
      <c r="FN77" s="272"/>
      <c r="FO77" s="272"/>
      <c r="FP77" s="272"/>
      <c r="FQ77" s="272"/>
      <c r="FR77" s="272"/>
      <c r="FS77" s="272"/>
      <c r="FT77" s="272"/>
      <c r="FU77" s="272"/>
      <c r="FV77" s="272"/>
      <c r="FW77" s="272"/>
      <c r="FX77" s="272"/>
      <c r="FY77" s="272"/>
      <c r="FZ77" s="272"/>
      <c r="GA77" s="272"/>
      <c r="GB77" s="272"/>
      <c r="GC77" s="272"/>
      <c r="GD77" s="272"/>
      <c r="GE77" s="272"/>
      <c r="GF77" s="272"/>
      <c r="GG77" s="272"/>
      <c r="GH77" s="272"/>
      <c r="GI77" s="272"/>
      <c r="GJ77" s="272"/>
      <c r="GK77" s="272"/>
      <c r="GL77" s="272"/>
      <c r="GM77" s="272"/>
      <c r="GN77" s="273"/>
    </row>
    <row r="78" spans="1:196" ht="15" thickBot="1" x14ac:dyDescent="0.4">
      <c r="A78" s="50"/>
      <c r="B78" s="264">
        <v>69</v>
      </c>
      <c r="C78" s="49" t="str">
        <f>IF(ISBLANK(Paramètres!B77),"",Paramètres!B77)</f>
        <v/>
      </c>
      <c r="D78" s="271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  <c r="BU78" s="272"/>
      <c r="BV78" s="272"/>
      <c r="BW78" s="272"/>
      <c r="BX78" s="272"/>
      <c r="BY78" s="272"/>
      <c r="BZ78" s="272"/>
      <c r="CA78" s="272"/>
      <c r="CB78" s="272"/>
      <c r="CC78" s="272"/>
      <c r="CD78" s="272"/>
      <c r="CE78" s="272"/>
      <c r="CF78" s="272"/>
      <c r="CG78" s="272"/>
      <c r="CH78" s="272"/>
      <c r="CI78" s="272"/>
      <c r="CJ78" s="272"/>
      <c r="CK78" s="272"/>
      <c r="CL78" s="272"/>
      <c r="CM78" s="272"/>
      <c r="CN78" s="272"/>
      <c r="CO78" s="272"/>
      <c r="CP78" s="272"/>
      <c r="CQ78" s="272"/>
      <c r="CR78" s="272"/>
      <c r="CS78" s="272"/>
      <c r="CT78" s="272"/>
      <c r="CU78" s="272"/>
      <c r="CV78" s="272"/>
      <c r="CW78" s="272"/>
      <c r="CX78" s="272"/>
      <c r="CY78" s="272"/>
      <c r="CZ78" s="273"/>
      <c r="DA78" s="271"/>
      <c r="DB78" s="272"/>
      <c r="DC78" s="272"/>
      <c r="DD78" s="272"/>
      <c r="DE78" s="272"/>
      <c r="DF78" s="272"/>
      <c r="DG78" s="272"/>
      <c r="DH78" s="272"/>
      <c r="DI78" s="272"/>
      <c r="DJ78" s="272"/>
      <c r="DK78" s="272"/>
      <c r="DL78" s="272"/>
      <c r="DM78" s="272"/>
      <c r="DN78" s="272"/>
      <c r="DO78" s="272"/>
      <c r="DP78" s="272"/>
      <c r="DQ78" s="272"/>
      <c r="DR78" s="272"/>
      <c r="DS78" s="272"/>
      <c r="DT78" s="272"/>
      <c r="DU78" s="272"/>
      <c r="DV78" s="272"/>
      <c r="DW78" s="272"/>
      <c r="DX78" s="272"/>
      <c r="DY78" s="272"/>
      <c r="DZ78" s="272"/>
      <c r="EA78" s="272"/>
      <c r="EB78" s="272"/>
      <c r="EC78" s="272"/>
      <c r="ED78" s="272"/>
      <c r="EE78" s="272"/>
      <c r="EF78" s="272"/>
      <c r="EG78" s="272"/>
      <c r="EH78" s="272"/>
      <c r="EI78" s="272"/>
      <c r="EJ78" s="272"/>
      <c r="EK78" s="272"/>
      <c r="EL78" s="272"/>
      <c r="EM78" s="272"/>
      <c r="EN78" s="272"/>
      <c r="EO78" s="272"/>
      <c r="EP78" s="272"/>
      <c r="EQ78" s="272"/>
      <c r="ER78" s="272"/>
      <c r="ES78" s="272"/>
      <c r="ET78" s="272"/>
      <c r="EU78" s="272"/>
      <c r="EV78" s="272"/>
      <c r="EW78" s="272"/>
      <c r="EX78" s="272"/>
      <c r="EY78" s="272"/>
      <c r="EZ78" s="272"/>
      <c r="FA78" s="272"/>
      <c r="FB78" s="272"/>
      <c r="FC78" s="272"/>
      <c r="FD78" s="272"/>
      <c r="FE78" s="272"/>
      <c r="FF78" s="272"/>
      <c r="FG78" s="272"/>
      <c r="FH78" s="272"/>
      <c r="FI78" s="272"/>
      <c r="FJ78" s="272"/>
      <c r="FK78" s="272"/>
      <c r="FL78" s="272"/>
      <c r="FM78" s="272"/>
      <c r="FN78" s="272"/>
      <c r="FO78" s="272"/>
      <c r="FP78" s="272"/>
      <c r="FQ78" s="272"/>
      <c r="FR78" s="272"/>
      <c r="FS78" s="272"/>
      <c r="FT78" s="272"/>
      <c r="FU78" s="272"/>
      <c r="FV78" s="272"/>
      <c r="FW78" s="272"/>
      <c r="FX78" s="272"/>
      <c r="FY78" s="272"/>
      <c r="FZ78" s="272"/>
      <c r="GA78" s="272"/>
      <c r="GB78" s="272"/>
      <c r="GC78" s="272"/>
      <c r="GD78" s="272"/>
      <c r="GE78" s="272"/>
      <c r="GF78" s="272"/>
      <c r="GG78" s="272"/>
      <c r="GH78" s="272"/>
      <c r="GI78" s="272"/>
      <c r="GJ78" s="272"/>
      <c r="GK78" s="272"/>
      <c r="GL78" s="272"/>
      <c r="GM78" s="272"/>
      <c r="GN78" s="273"/>
    </row>
    <row r="79" spans="1:196" ht="15" thickBot="1" x14ac:dyDescent="0.4">
      <c r="A79" s="50"/>
      <c r="B79" s="264">
        <v>70</v>
      </c>
      <c r="C79" s="49" t="str">
        <f>IF(ISBLANK(Paramètres!B78),"",Paramètres!B78)</f>
        <v/>
      </c>
      <c r="D79" s="271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  <c r="BU79" s="272"/>
      <c r="BV79" s="272"/>
      <c r="BW79" s="272"/>
      <c r="BX79" s="272"/>
      <c r="BY79" s="272"/>
      <c r="BZ79" s="272"/>
      <c r="CA79" s="272"/>
      <c r="CB79" s="272"/>
      <c r="CC79" s="272"/>
      <c r="CD79" s="272"/>
      <c r="CE79" s="272"/>
      <c r="CF79" s="272"/>
      <c r="CG79" s="272"/>
      <c r="CH79" s="272"/>
      <c r="CI79" s="272"/>
      <c r="CJ79" s="272"/>
      <c r="CK79" s="272"/>
      <c r="CL79" s="272"/>
      <c r="CM79" s="272"/>
      <c r="CN79" s="272"/>
      <c r="CO79" s="272"/>
      <c r="CP79" s="272"/>
      <c r="CQ79" s="272"/>
      <c r="CR79" s="272"/>
      <c r="CS79" s="272"/>
      <c r="CT79" s="272"/>
      <c r="CU79" s="272"/>
      <c r="CV79" s="272"/>
      <c r="CW79" s="272"/>
      <c r="CX79" s="272"/>
      <c r="CY79" s="272"/>
      <c r="CZ79" s="273"/>
      <c r="DA79" s="271"/>
      <c r="DB79" s="272"/>
      <c r="DC79" s="272"/>
      <c r="DD79" s="272"/>
      <c r="DE79" s="272"/>
      <c r="DF79" s="272"/>
      <c r="DG79" s="272"/>
      <c r="DH79" s="272"/>
      <c r="DI79" s="272"/>
      <c r="DJ79" s="272"/>
      <c r="DK79" s="272"/>
      <c r="DL79" s="272"/>
      <c r="DM79" s="272"/>
      <c r="DN79" s="272"/>
      <c r="DO79" s="272"/>
      <c r="DP79" s="272"/>
      <c r="DQ79" s="272"/>
      <c r="DR79" s="272"/>
      <c r="DS79" s="272"/>
      <c r="DT79" s="272"/>
      <c r="DU79" s="272"/>
      <c r="DV79" s="272"/>
      <c r="DW79" s="272"/>
      <c r="DX79" s="272"/>
      <c r="DY79" s="272"/>
      <c r="DZ79" s="272"/>
      <c r="EA79" s="272"/>
      <c r="EB79" s="272"/>
      <c r="EC79" s="272"/>
      <c r="ED79" s="272"/>
      <c r="EE79" s="272"/>
      <c r="EF79" s="272"/>
      <c r="EG79" s="272"/>
      <c r="EH79" s="272"/>
      <c r="EI79" s="272"/>
      <c r="EJ79" s="272"/>
      <c r="EK79" s="272"/>
      <c r="EL79" s="272"/>
      <c r="EM79" s="272"/>
      <c r="EN79" s="272"/>
      <c r="EO79" s="272"/>
      <c r="EP79" s="272"/>
      <c r="EQ79" s="272"/>
      <c r="ER79" s="272"/>
      <c r="ES79" s="272"/>
      <c r="ET79" s="272"/>
      <c r="EU79" s="272"/>
      <c r="EV79" s="272"/>
      <c r="EW79" s="272"/>
      <c r="EX79" s="272"/>
      <c r="EY79" s="272"/>
      <c r="EZ79" s="272"/>
      <c r="FA79" s="272"/>
      <c r="FB79" s="272"/>
      <c r="FC79" s="272"/>
      <c r="FD79" s="272"/>
      <c r="FE79" s="272"/>
      <c r="FF79" s="272"/>
      <c r="FG79" s="272"/>
      <c r="FH79" s="272"/>
      <c r="FI79" s="272"/>
      <c r="FJ79" s="272"/>
      <c r="FK79" s="272"/>
      <c r="FL79" s="272"/>
      <c r="FM79" s="272"/>
      <c r="FN79" s="272"/>
      <c r="FO79" s="272"/>
      <c r="FP79" s="272"/>
      <c r="FQ79" s="272"/>
      <c r="FR79" s="272"/>
      <c r="FS79" s="272"/>
      <c r="FT79" s="272"/>
      <c r="FU79" s="272"/>
      <c r="FV79" s="272"/>
      <c r="FW79" s="272"/>
      <c r="FX79" s="272"/>
      <c r="FY79" s="272"/>
      <c r="FZ79" s="272"/>
      <c r="GA79" s="272"/>
      <c r="GB79" s="272"/>
      <c r="GC79" s="272"/>
      <c r="GD79" s="272"/>
      <c r="GE79" s="272"/>
      <c r="GF79" s="272"/>
      <c r="GG79" s="272"/>
      <c r="GH79" s="272"/>
      <c r="GI79" s="272"/>
      <c r="GJ79" s="272"/>
      <c r="GK79" s="272"/>
      <c r="GL79" s="272"/>
      <c r="GM79" s="272"/>
      <c r="GN79" s="273"/>
    </row>
    <row r="80" spans="1:196" ht="15" thickBot="1" x14ac:dyDescent="0.4">
      <c r="A80" s="50"/>
      <c r="B80" s="264">
        <v>71</v>
      </c>
      <c r="C80" s="49" t="str">
        <f>IF(ISBLANK(Paramètres!B79),"",Paramètres!B79)</f>
        <v/>
      </c>
      <c r="D80" s="271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  <c r="BU80" s="272"/>
      <c r="BV80" s="272"/>
      <c r="BW80" s="272"/>
      <c r="BX80" s="272"/>
      <c r="BY80" s="272"/>
      <c r="BZ80" s="272"/>
      <c r="CA80" s="272"/>
      <c r="CB80" s="272"/>
      <c r="CC80" s="272"/>
      <c r="CD80" s="272"/>
      <c r="CE80" s="272"/>
      <c r="CF80" s="272"/>
      <c r="CG80" s="272"/>
      <c r="CH80" s="272"/>
      <c r="CI80" s="272"/>
      <c r="CJ80" s="272"/>
      <c r="CK80" s="272"/>
      <c r="CL80" s="272"/>
      <c r="CM80" s="272"/>
      <c r="CN80" s="272"/>
      <c r="CO80" s="272"/>
      <c r="CP80" s="272"/>
      <c r="CQ80" s="272"/>
      <c r="CR80" s="272"/>
      <c r="CS80" s="272"/>
      <c r="CT80" s="272"/>
      <c r="CU80" s="272"/>
      <c r="CV80" s="272"/>
      <c r="CW80" s="272"/>
      <c r="CX80" s="272"/>
      <c r="CY80" s="272"/>
      <c r="CZ80" s="273"/>
      <c r="DA80" s="271"/>
      <c r="DB80" s="272"/>
      <c r="DC80" s="272"/>
      <c r="DD80" s="272"/>
      <c r="DE80" s="272"/>
      <c r="DF80" s="272"/>
      <c r="DG80" s="272"/>
      <c r="DH80" s="272"/>
      <c r="DI80" s="272"/>
      <c r="DJ80" s="272"/>
      <c r="DK80" s="272"/>
      <c r="DL80" s="272"/>
      <c r="DM80" s="272"/>
      <c r="DN80" s="272"/>
      <c r="DO80" s="272"/>
      <c r="DP80" s="272"/>
      <c r="DQ80" s="272"/>
      <c r="DR80" s="272"/>
      <c r="DS80" s="272"/>
      <c r="DT80" s="272"/>
      <c r="DU80" s="272"/>
      <c r="DV80" s="272"/>
      <c r="DW80" s="272"/>
      <c r="DX80" s="272"/>
      <c r="DY80" s="272"/>
      <c r="DZ80" s="272"/>
      <c r="EA80" s="272"/>
      <c r="EB80" s="272"/>
      <c r="EC80" s="272"/>
      <c r="ED80" s="272"/>
      <c r="EE80" s="272"/>
      <c r="EF80" s="272"/>
      <c r="EG80" s="272"/>
      <c r="EH80" s="272"/>
      <c r="EI80" s="272"/>
      <c r="EJ80" s="272"/>
      <c r="EK80" s="272"/>
      <c r="EL80" s="272"/>
      <c r="EM80" s="272"/>
      <c r="EN80" s="272"/>
      <c r="EO80" s="272"/>
      <c r="EP80" s="272"/>
      <c r="EQ80" s="272"/>
      <c r="ER80" s="272"/>
      <c r="ES80" s="272"/>
      <c r="ET80" s="272"/>
      <c r="EU80" s="272"/>
      <c r="EV80" s="272"/>
      <c r="EW80" s="272"/>
      <c r="EX80" s="272"/>
      <c r="EY80" s="272"/>
      <c r="EZ80" s="272"/>
      <c r="FA80" s="272"/>
      <c r="FB80" s="272"/>
      <c r="FC80" s="272"/>
      <c r="FD80" s="272"/>
      <c r="FE80" s="272"/>
      <c r="FF80" s="272"/>
      <c r="FG80" s="272"/>
      <c r="FH80" s="272"/>
      <c r="FI80" s="272"/>
      <c r="FJ80" s="272"/>
      <c r="FK80" s="272"/>
      <c r="FL80" s="272"/>
      <c r="FM80" s="272"/>
      <c r="FN80" s="272"/>
      <c r="FO80" s="272"/>
      <c r="FP80" s="272"/>
      <c r="FQ80" s="272"/>
      <c r="FR80" s="272"/>
      <c r="FS80" s="272"/>
      <c r="FT80" s="272"/>
      <c r="FU80" s="272"/>
      <c r="FV80" s="272"/>
      <c r="FW80" s="272"/>
      <c r="FX80" s="272"/>
      <c r="FY80" s="272"/>
      <c r="FZ80" s="272"/>
      <c r="GA80" s="272"/>
      <c r="GB80" s="272"/>
      <c r="GC80" s="272"/>
      <c r="GD80" s="272"/>
      <c r="GE80" s="272"/>
      <c r="GF80" s="272"/>
      <c r="GG80" s="272"/>
      <c r="GH80" s="272"/>
      <c r="GI80" s="272"/>
      <c r="GJ80" s="272"/>
      <c r="GK80" s="272"/>
      <c r="GL80" s="272"/>
      <c r="GM80" s="272"/>
      <c r="GN80" s="273"/>
    </row>
    <row r="81" spans="1:196" ht="15" thickBot="1" x14ac:dyDescent="0.4">
      <c r="A81" s="50"/>
      <c r="B81" s="264">
        <v>72</v>
      </c>
      <c r="C81" s="49" t="str">
        <f>IF(ISBLANK(Paramètres!B80),"",Paramètres!B80)</f>
        <v/>
      </c>
      <c r="D81" s="271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  <c r="BU81" s="272"/>
      <c r="BV81" s="272"/>
      <c r="BW81" s="272"/>
      <c r="BX81" s="272"/>
      <c r="BY81" s="272"/>
      <c r="BZ81" s="272"/>
      <c r="CA81" s="272"/>
      <c r="CB81" s="272"/>
      <c r="CC81" s="272"/>
      <c r="CD81" s="272"/>
      <c r="CE81" s="272"/>
      <c r="CF81" s="272"/>
      <c r="CG81" s="272"/>
      <c r="CH81" s="272"/>
      <c r="CI81" s="272"/>
      <c r="CJ81" s="272"/>
      <c r="CK81" s="272"/>
      <c r="CL81" s="272"/>
      <c r="CM81" s="272"/>
      <c r="CN81" s="272"/>
      <c r="CO81" s="272"/>
      <c r="CP81" s="272"/>
      <c r="CQ81" s="272"/>
      <c r="CR81" s="272"/>
      <c r="CS81" s="272"/>
      <c r="CT81" s="272"/>
      <c r="CU81" s="272"/>
      <c r="CV81" s="272"/>
      <c r="CW81" s="272"/>
      <c r="CX81" s="272"/>
      <c r="CY81" s="272"/>
      <c r="CZ81" s="273"/>
      <c r="DA81" s="271"/>
      <c r="DB81" s="272"/>
      <c r="DC81" s="272"/>
      <c r="DD81" s="272"/>
      <c r="DE81" s="272"/>
      <c r="DF81" s="272"/>
      <c r="DG81" s="272"/>
      <c r="DH81" s="272"/>
      <c r="DI81" s="272"/>
      <c r="DJ81" s="272"/>
      <c r="DK81" s="272"/>
      <c r="DL81" s="272"/>
      <c r="DM81" s="272"/>
      <c r="DN81" s="272"/>
      <c r="DO81" s="272"/>
      <c r="DP81" s="272"/>
      <c r="DQ81" s="272"/>
      <c r="DR81" s="272"/>
      <c r="DS81" s="272"/>
      <c r="DT81" s="272"/>
      <c r="DU81" s="272"/>
      <c r="DV81" s="272"/>
      <c r="DW81" s="272"/>
      <c r="DX81" s="272"/>
      <c r="DY81" s="272"/>
      <c r="DZ81" s="272"/>
      <c r="EA81" s="272"/>
      <c r="EB81" s="272"/>
      <c r="EC81" s="272"/>
      <c r="ED81" s="272"/>
      <c r="EE81" s="272"/>
      <c r="EF81" s="272"/>
      <c r="EG81" s="272"/>
      <c r="EH81" s="272"/>
      <c r="EI81" s="272"/>
      <c r="EJ81" s="272"/>
      <c r="EK81" s="272"/>
      <c r="EL81" s="272"/>
      <c r="EM81" s="272"/>
      <c r="EN81" s="272"/>
      <c r="EO81" s="272"/>
      <c r="EP81" s="272"/>
      <c r="EQ81" s="272"/>
      <c r="ER81" s="272"/>
      <c r="ES81" s="272"/>
      <c r="ET81" s="272"/>
      <c r="EU81" s="272"/>
      <c r="EV81" s="272"/>
      <c r="EW81" s="272"/>
      <c r="EX81" s="272"/>
      <c r="EY81" s="272"/>
      <c r="EZ81" s="272"/>
      <c r="FA81" s="272"/>
      <c r="FB81" s="272"/>
      <c r="FC81" s="272"/>
      <c r="FD81" s="272"/>
      <c r="FE81" s="272"/>
      <c r="FF81" s="272"/>
      <c r="FG81" s="272"/>
      <c r="FH81" s="272"/>
      <c r="FI81" s="272"/>
      <c r="FJ81" s="272"/>
      <c r="FK81" s="272"/>
      <c r="FL81" s="272"/>
      <c r="FM81" s="272"/>
      <c r="FN81" s="272"/>
      <c r="FO81" s="272"/>
      <c r="FP81" s="272"/>
      <c r="FQ81" s="272"/>
      <c r="FR81" s="272"/>
      <c r="FS81" s="272"/>
      <c r="FT81" s="272"/>
      <c r="FU81" s="272"/>
      <c r="FV81" s="272"/>
      <c r="FW81" s="272"/>
      <c r="FX81" s="272"/>
      <c r="FY81" s="272"/>
      <c r="FZ81" s="272"/>
      <c r="GA81" s="272"/>
      <c r="GB81" s="272"/>
      <c r="GC81" s="272"/>
      <c r="GD81" s="272"/>
      <c r="GE81" s="272"/>
      <c r="GF81" s="272"/>
      <c r="GG81" s="272"/>
      <c r="GH81" s="272"/>
      <c r="GI81" s="272"/>
      <c r="GJ81" s="272"/>
      <c r="GK81" s="272"/>
      <c r="GL81" s="272"/>
      <c r="GM81" s="272"/>
      <c r="GN81" s="273"/>
    </row>
    <row r="82" spans="1:196" ht="15" thickBot="1" x14ac:dyDescent="0.4">
      <c r="A82" s="50"/>
      <c r="B82" s="264">
        <v>73</v>
      </c>
      <c r="C82" s="49" t="str">
        <f>IF(ISBLANK(Paramètres!B81),"",Paramètres!B81)</f>
        <v/>
      </c>
      <c r="D82" s="271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  <c r="BU82" s="272"/>
      <c r="BV82" s="272"/>
      <c r="BW82" s="272"/>
      <c r="BX82" s="272"/>
      <c r="BY82" s="272"/>
      <c r="BZ82" s="272"/>
      <c r="CA82" s="272"/>
      <c r="CB82" s="272"/>
      <c r="CC82" s="272"/>
      <c r="CD82" s="272"/>
      <c r="CE82" s="272"/>
      <c r="CF82" s="272"/>
      <c r="CG82" s="272"/>
      <c r="CH82" s="272"/>
      <c r="CI82" s="272"/>
      <c r="CJ82" s="272"/>
      <c r="CK82" s="272"/>
      <c r="CL82" s="272"/>
      <c r="CM82" s="272"/>
      <c r="CN82" s="272"/>
      <c r="CO82" s="272"/>
      <c r="CP82" s="272"/>
      <c r="CQ82" s="272"/>
      <c r="CR82" s="272"/>
      <c r="CS82" s="272"/>
      <c r="CT82" s="272"/>
      <c r="CU82" s="272"/>
      <c r="CV82" s="272"/>
      <c r="CW82" s="272"/>
      <c r="CX82" s="272"/>
      <c r="CY82" s="272"/>
      <c r="CZ82" s="273"/>
      <c r="DA82" s="271"/>
      <c r="DB82" s="272"/>
      <c r="DC82" s="272"/>
      <c r="DD82" s="272"/>
      <c r="DE82" s="272"/>
      <c r="DF82" s="272"/>
      <c r="DG82" s="272"/>
      <c r="DH82" s="272"/>
      <c r="DI82" s="272"/>
      <c r="DJ82" s="272"/>
      <c r="DK82" s="272"/>
      <c r="DL82" s="272"/>
      <c r="DM82" s="272"/>
      <c r="DN82" s="272"/>
      <c r="DO82" s="272"/>
      <c r="DP82" s="272"/>
      <c r="DQ82" s="272"/>
      <c r="DR82" s="272"/>
      <c r="DS82" s="272"/>
      <c r="DT82" s="272"/>
      <c r="DU82" s="272"/>
      <c r="DV82" s="272"/>
      <c r="DW82" s="272"/>
      <c r="DX82" s="272"/>
      <c r="DY82" s="272"/>
      <c r="DZ82" s="272"/>
      <c r="EA82" s="272"/>
      <c r="EB82" s="272"/>
      <c r="EC82" s="272"/>
      <c r="ED82" s="272"/>
      <c r="EE82" s="272"/>
      <c r="EF82" s="272"/>
      <c r="EG82" s="272"/>
      <c r="EH82" s="272"/>
      <c r="EI82" s="272"/>
      <c r="EJ82" s="272"/>
      <c r="EK82" s="272"/>
      <c r="EL82" s="272"/>
      <c r="EM82" s="272"/>
      <c r="EN82" s="272"/>
      <c r="EO82" s="272"/>
      <c r="EP82" s="272"/>
      <c r="EQ82" s="272"/>
      <c r="ER82" s="272"/>
      <c r="ES82" s="272"/>
      <c r="ET82" s="272"/>
      <c r="EU82" s="272"/>
      <c r="EV82" s="272"/>
      <c r="EW82" s="272"/>
      <c r="EX82" s="272"/>
      <c r="EY82" s="272"/>
      <c r="EZ82" s="272"/>
      <c r="FA82" s="272"/>
      <c r="FB82" s="272"/>
      <c r="FC82" s="272"/>
      <c r="FD82" s="272"/>
      <c r="FE82" s="272"/>
      <c r="FF82" s="272"/>
      <c r="FG82" s="272"/>
      <c r="FH82" s="272"/>
      <c r="FI82" s="272"/>
      <c r="FJ82" s="272"/>
      <c r="FK82" s="272"/>
      <c r="FL82" s="272"/>
      <c r="FM82" s="272"/>
      <c r="FN82" s="272"/>
      <c r="FO82" s="272"/>
      <c r="FP82" s="272"/>
      <c r="FQ82" s="272"/>
      <c r="FR82" s="272"/>
      <c r="FS82" s="272"/>
      <c r="FT82" s="272"/>
      <c r="FU82" s="272"/>
      <c r="FV82" s="272"/>
      <c r="FW82" s="272"/>
      <c r="FX82" s="272"/>
      <c r="FY82" s="272"/>
      <c r="FZ82" s="272"/>
      <c r="GA82" s="272"/>
      <c r="GB82" s="272"/>
      <c r="GC82" s="272"/>
      <c r="GD82" s="272"/>
      <c r="GE82" s="272"/>
      <c r="GF82" s="272"/>
      <c r="GG82" s="272"/>
      <c r="GH82" s="272"/>
      <c r="GI82" s="272"/>
      <c r="GJ82" s="272"/>
      <c r="GK82" s="272"/>
      <c r="GL82" s="272"/>
      <c r="GM82" s="272"/>
      <c r="GN82" s="273"/>
    </row>
    <row r="83" spans="1:196" ht="15" thickBot="1" x14ac:dyDescent="0.4">
      <c r="A83" s="50"/>
      <c r="B83" s="264">
        <v>74</v>
      </c>
      <c r="C83" s="49" t="str">
        <f>IF(ISBLANK(Paramètres!B82),"",Paramètres!B82)</f>
        <v/>
      </c>
      <c r="D83" s="271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  <c r="BU83" s="272"/>
      <c r="BV83" s="272"/>
      <c r="BW83" s="272"/>
      <c r="BX83" s="272"/>
      <c r="BY83" s="272"/>
      <c r="BZ83" s="272"/>
      <c r="CA83" s="272"/>
      <c r="CB83" s="272"/>
      <c r="CC83" s="272"/>
      <c r="CD83" s="272"/>
      <c r="CE83" s="272"/>
      <c r="CF83" s="272"/>
      <c r="CG83" s="272"/>
      <c r="CH83" s="272"/>
      <c r="CI83" s="272"/>
      <c r="CJ83" s="272"/>
      <c r="CK83" s="272"/>
      <c r="CL83" s="272"/>
      <c r="CM83" s="272"/>
      <c r="CN83" s="272"/>
      <c r="CO83" s="272"/>
      <c r="CP83" s="272"/>
      <c r="CQ83" s="272"/>
      <c r="CR83" s="272"/>
      <c r="CS83" s="272"/>
      <c r="CT83" s="272"/>
      <c r="CU83" s="272"/>
      <c r="CV83" s="272"/>
      <c r="CW83" s="272"/>
      <c r="CX83" s="272"/>
      <c r="CY83" s="272"/>
      <c r="CZ83" s="273"/>
      <c r="DA83" s="271"/>
      <c r="DB83" s="272"/>
      <c r="DC83" s="272"/>
      <c r="DD83" s="272"/>
      <c r="DE83" s="272"/>
      <c r="DF83" s="272"/>
      <c r="DG83" s="272"/>
      <c r="DH83" s="272"/>
      <c r="DI83" s="272"/>
      <c r="DJ83" s="272"/>
      <c r="DK83" s="272"/>
      <c r="DL83" s="272"/>
      <c r="DM83" s="272"/>
      <c r="DN83" s="272"/>
      <c r="DO83" s="272"/>
      <c r="DP83" s="272"/>
      <c r="DQ83" s="272"/>
      <c r="DR83" s="272"/>
      <c r="DS83" s="272"/>
      <c r="DT83" s="272"/>
      <c r="DU83" s="272"/>
      <c r="DV83" s="272"/>
      <c r="DW83" s="272"/>
      <c r="DX83" s="272"/>
      <c r="DY83" s="272"/>
      <c r="DZ83" s="272"/>
      <c r="EA83" s="272"/>
      <c r="EB83" s="272"/>
      <c r="EC83" s="272"/>
      <c r="ED83" s="272"/>
      <c r="EE83" s="272"/>
      <c r="EF83" s="272"/>
      <c r="EG83" s="272"/>
      <c r="EH83" s="272"/>
      <c r="EI83" s="272"/>
      <c r="EJ83" s="272"/>
      <c r="EK83" s="272"/>
      <c r="EL83" s="272"/>
      <c r="EM83" s="272"/>
      <c r="EN83" s="272"/>
      <c r="EO83" s="272"/>
      <c r="EP83" s="272"/>
      <c r="EQ83" s="272"/>
      <c r="ER83" s="272"/>
      <c r="ES83" s="272"/>
      <c r="ET83" s="272"/>
      <c r="EU83" s="272"/>
      <c r="EV83" s="272"/>
      <c r="EW83" s="272"/>
      <c r="EX83" s="272"/>
      <c r="EY83" s="272"/>
      <c r="EZ83" s="272"/>
      <c r="FA83" s="272"/>
      <c r="FB83" s="272"/>
      <c r="FC83" s="272"/>
      <c r="FD83" s="272"/>
      <c r="FE83" s="272"/>
      <c r="FF83" s="272"/>
      <c r="FG83" s="272"/>
      <c r="FH83" s="272"/>
      <c r="FI83" s="272"/>
      <c r="FJ83" s="272"/>
      <c r="FK83" s="272"/>
      <c r="FL83" s="272"/>
      <c r="FM83" s="272"/>
      <c r="FN83" s="272"/>
      <c r="FO83" s="272"/>
      <c r="FP83" s="272"/>
      <c r="FQ83" s="272"/>
      <c r="FR83" s="272"/>
      <c r="FS83" s="272"/>
      <c r="FT83" s="272"/>
      <c r="FU83" s="272"/>
      <c r="FV83" s="272"/>
      <c r="FW83" s="272"/>
      <c r="FX83" s="272"/>
      <c r="FY83" s="272"/>
      <c r="FZ83" s="272"/>
      <c r="GA83" s="272"/>
      <c r="GB83" s="272"/>
      <c r="GC83" s="272"/>
      <c r="GD83" s="272"/>
      <c r="GE83" s="272"/>
      <c r="GF83" s="272"/>
      <c r="GG83" s="272"/>
      <c r="GH83" s="272"/>
      <c r="GI83" s="272"/>
      <c r="GJ83" s="272"/>
      <c r="GK83" s="272"/>
      <c r="GL83" s="272"/>
      <c r="GM83" s="272"/>
      <c r="GN83" s="273"/>
    </row>
    <row r="84" spans="1:196" ht="15" thickBot="1" x14ac:dyDescent="0.4">
      <c r="A84" s="50"/>
      <c r="B84" s="264">
        <v>75</v>
      </c>
      <c r="C84" s="49" t="str">
        <f>IF(ISBLANK(Paramètres!B83),"",Paramètres!B83)</f>
        <v/>
      </c>
      <c r="D84" s="271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  <c r="CT84" s="272"/>
      <c r="CU84" s="272"/>
      <c r="CV84" s="272"/>
      <c r="CW84" s="272"/>
      <c r="CX84" s="272"/>
      <c r="CY84" s="272"/>
      <c r="CZ84" s="273"/>
      <c r="DA84" s="271"/>
      <c r="DB84" s="272"/>
      <c r="DC84" s="272"/>
      <c r="DD84" s="272"/>
      <c r="DE84" s="272"/>
      <c r="DF84" s="272"/>
      <c r="DG84" s="272"/>
      <c r="DH84" s="272"/>
      <c r="DI84" s="272"/>
      <c r="DJ84" s="272"/>
      <c r="DK84" s="272"/>
      <c r="DL84" s="272"/>
      <c r="DM84" s="272"/>
      <c r="DN84" s="272"/>
      <c r="DO84" s="272"/>
      <c r="DP84" s="272"/>
      <c r="DQ84" s="272"/>
      <c r="DR84" s="272"/>
      <c r="DS84" s="272"/>
      <c r="DT84" s="272"/>
      <c r="DU84" s="272"/>
      <c r="DV84" s="272"/>
      <c r="DW84" s="272"/>
      <c r="DX84" s="272"/>
      <c r="DY84" s="272"/>
      <c r="DZ84" s="272"/>
      <c r="EA84" s="272"/>
      <c r="EB84" s="272"/>
      <c r="EC84" s="272"/>
      <c r="ED84" s="272"/>
      <c r="EE84" s="272"/>
      <c r="EF84" s="272"/>
      <c r="EG84" s="272"/>
      <c r="EH84" s="272"/>
      <c r="EI84" s="272"/>
      <c r="EJ84" s="272"/>
      <c r="EK84" s="272"/>
      <c r="EL84" s="272"/>
      <c r="EM84" s="272"/>
      <c r="EN84" s="272"/>
      <c r="EO84" s="272"/>
      <c r="EP84" s="272"/>
      <c r="EQ84" s="272"/>
      <c r="ER84" s="272"/>
      <c r="ES84" s="272"/>
      <c r="ET84" s="272"/>
      <c r="EU84" s="272"/>
      <c r="EV84" s="272"/>
      <c r="EW84" s="272"/>
      <c r="EX84" s="272"/>
      <c r="EY84" s="272"/>
      <c r="EZ84" s="272"/>
      <c r="FA84" s="272"/>
      <c r="FB84" s="272"/>
      <c r="FC84" s="272"/>
      <c r="FD84" s="272"/>
      <c r="FE84" s="272"/>
      <c r="FF84" s="272"/>
      <c r="FG84" s="272"/>
      <c r="FH84" s="272"/>
      <c r="FI84" s="272"/>
      <c r="FJ84" s="272"/>
      <c r="FK84" s="272"/>
      <c r="FL84" s="272"/>
      <c r="FM84" s="272"/>
      <c r="FN84" s="272"/>
      <c r="FO84" s="272"/>
      <c r="FP84" s="272"/>
      <c r="FQ84" s="272"/>
      <c r="FR84" s="272"/>
      <c r="FS84" s="272"/>
      <c r="FT84" s="272"/>
      <c r="FU84" s="272"/>
      <c r="FV84" s="272"/>
      <c r="FW84" s="272"/>
      <c r="FX84" s="272"/>
      <c r="FY84" s="272"/>
      <c r="FZ84" s="272"/>
      <c r="GA84" s="272"/>
      <c r="GB84" s="272"/>
      <c r="GC84" s="272"/>
      <c r="GD84" s="272"/>
      <c r="GE84" s="272"/>
      <c r="GF84" s="272"/>
      <c r="GG84" s="272"/>
      <c r="GH84" s="272"/>
      <c r="GI84" s="272"/>
      <c r="GJ84" s="272"/>
      <c r="GK84" s="272"/>
      <c r="GL84" s="272"/>
      <c r="GM84" s="272"/>
      <c r="GN84" s="273"/>
    </row>
    <row r="85" spans="1:196" ht="15" thickBot="1" x14ac:dyDescent="0.4">
      <c r="A85" s="50"/>
      <c r="B85" s="264">
        <v>76</v>
      </c>
      <c r="C85" s="49" t="str">
        <f>IF(ISBLANK(Paramètres!B84),"",Paramètres!B84)</f>
        <v/>
      </c>
      <c r="D85" s="271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K85" s="272"/>
      <c r="BL85" s="272"/>
      <c r="BM85" s="272"/>
      <c r="BN85" s="272"/>
      <c r="BO85" s="272"/>
      <c r="BP85" s="272"/>
      <c r="BQ85" s="272"/>
      <c r="BR85" s="272"/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2"/>
      <c r="CD85" s="272"/>
      <c r="CE85" s="272"/>
      <c r="CF85" s="272"/>
      <c r="CG85" s="272"/>
      <c r="CH85" s="272"/>
      <c r="CI85" s="272"/>
      <c r="CJ85" s="272"/>
      <c r="CK85" s="272"/>
      <c r="CL85" s="272"/>
      <c r="CM85" s="272"/>
      <c r="CN85" s="272"/>
      <c r="CO85" s="272"/>
      <c r="CP85" s="272"/>
      <c r="CQ85" s="272"/>
      <c r="CR85" s="272"/>
      <c r="CS85" s="272"/>
      <c r="CT85" s="272"/>
      <c r="CU85" s="272"/>
      <c r="CV85" s="272"/>
      <c r="CW85" s="272"/>
      <c r="CX85" s="272"/>
      <c r="CY85" s="272"/>
      <c r="CZ85" s="273"/>
      <c r="DA85" s="271"/>
      <c r="DB85" s="272"/>
      <c r="DC85" s="272"/>
      <c r="DD85" s="272"/>
      <c r="DE85" s="272"/>
      <c r="DF85" s="272"/>
      <c r="DG85" s="272"/>
      <c r="DH85" s="272"/>
      <c r="DI85" s="272"/>
      <c r="DJ85" s="272"/>
      <c r="DK85" s="272"/>
      <c r="DL85" s="272"/>
      <c r="DM85" s="272"/>
      <c r="DN85" s="272"/>
      <c r="DO85" s="272"/>
      <c r="DP85" s="272"/>
      <c r="DQ85" s="272"/>
      <c r="DR85" s="272"/>
      <c r="DS85" s="272"/>
      <c r="DT85" s="272"/>
      <c r="DU85" s="272"/>
      <c r="DV85" s="272"/>
      <c r="DW85" s="272"/>
      <c r="DX85" s="272"/>
      <c r="DY85" s="272"/>
      <c r="DZ85" s="272"/>
      <c r="EA85" s="272"/>
      <c r="EB85" s="272"/>
      <c r="EC85" s="272"/>
      <c r="ED85" s="272"/>
      <c r="EE85" s="272"/>
      <c r="EF85" s="272"/>
      <c r="EG85" s="272"/>
      <c r="EH85" s="272"/>
      <c r="EI85" s="272"/>
      <c r="EJ85" s="272"/>
      <c r="EK85" s="272"/>
      <c r="EL85" s="272"/>
      <c r="EM85" s="272"/>
      <c r="EN85" s="272"/>
      <c r="EO85" s="272"/>
      <c r="EP85" s="272"/>
      <c r="EQ85" s="272"/>
      <c r="ER85" s="272"/>
      <c r="ES85" s="272"/>
      <c r="ET85" s="272"/>
      <c r="EU85" s="272"/>
      <c r="EV85" s="272"/>
      <c r="EW85" s="272"/>
      <c r="EX85" s="272"/>
      <c r="EY85" s="272"/>
      <c r="EZ85" s="272"/>
      <c r="FA85" s="272"/>
      <c r="FB85" s="272"/>
      <c r="FC85" s="272"/>
      <c r="FD85" s="272"/>
      <c r="FE85" s="272"/>
      <c r="FF85" s="272"/>
      <c r="FG85" s="272"/>
      <c r="FH85" s="272"/>
      <c r="FI85" s="272"/>
      <c r="FJ85" s="272"/>
      <c r="FK85" s="272"/>
      <c r="FL85" s="272"/>
      <c r="FM85" s="272"/>
      <c r="FN85" s="272"/>
      <c r="FO85" s="272"/>
      <c r="FP85" s="272"/>
      <c r="FQ85" s="272"/>
      <c r="FR85" s="272"/>
      <c r="FS85" s="272"/>
      <c r="FT85" s="272"/>
      <c r="FU85" s="272"/>
      <c r="FV85" s="272"/>
      <c r="FW85" s="272"/>
      <c r="FX85" s="272"/>
      <c r="FY85" s="272"/>
      <c r="FZ85" s="272"/>
      <c r="GA85" s="272"/>
      <c r="GB85" s="272"/>
      <c r="GC85" s="272"/>
      <c r="GD85" s="272"/>
      <c r="GE85" s="272"/>
      <c r="GF85" s="272"/>
      <c r="GG85" s="272"/>
      <c r="GH85" s="272"/>
      <c r="GI85" s="272"/>
      <c r="GJ85" s="272"/>
      <c r="GK85" s="272"/>
      <c r="GL85" s="272"/>
      <c r="GM85" s="272"/>
      <c r="GN85" s="273"/>
    </row>
    <row r="86" spans="1:196" ht="15" thickBot="1" x14ac:dyDescent="0.4">
      <c r="A86" s="50"/>
      <c r="B86" s="264">
        <v>77</v>
      </c>
      <c r="C86" s="49" t="str">
        <f>IF(ISBLANK(Paramètres!B85),"",Paramètres!B85)</f>
        <v/>
      </c>
      <c r="D86" s="271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2"/>
      <c r="BK86" s="272"/>
      <c r="BL86" s="272"/>
      <c r="BM86" s="272"/>
      <c r="BN86" s="272"/>
      <c r="BO86" s="272"/>
      <c r="BP86" s="272"/>
      <c r="BQ86" s="272"/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272"/>
      <c r="CQ86" s="272"/>
      <c r="CR86" s="272"/>
      <c r="CS86" s="272"/>
      <c r="CT86" s="272"/>
      <c r="CU86" s="272"/>
      <c r="CV86" s="272"/>
      <c r="CW86" s="272"/>
      <c r="CX86" s="272"/>
      <c r="CY86" s="272"/>
      <c r="CZ86" s="273"/>
      <c r="DA86" s="271"/>
      <c r="DB86" s="272"/>
      <c r="DC86" s="272"/>
      <c r="DD86" s="272"/>
      <c r="DE86" s="272"/>
      <c r="DF86" s="272"/>
      <c r="DG86" s="272"/>
      <c r="DH86" s="272"/>
      <c r="DI86" s="272"/>
      <c r="DJ86" s="272"/>
      <c r="DK86" s="272"/>
      <c r="DL86" s="272"/>
      <c r="DM86" s="272"/>
      <c r="DN86" s="272"/>
      <c r="DO86" s="272"/>
      <c r="DP86" s="272"/>
      <c r="DQ86" s="272"/>
      <c r="DR86" s="272"/>
      <c r="DS86" s="272"/>
      <c r="DT86" s="272"/>
      <c r="DU86" s="272"/>
      <c r="DV86" s="272"/>
      <c r="DW86" s="272"/>
      <c r="DX86" s="272"/>
      <c r="DY86" s="272"/>
      <c r="DZ86" s="272"/>
      <c r="EA86" s="272"/>
      <c r="EB86" s="272"/>
      <c r="EC86" s="272"/>
      <c r="ED86" s="272"/>
      <c r="EE86" s="272"/>
      <c r="EF86" s="272"/>
      <c r="EG86" s="272"/>
      <c r="EH86" s="272"/>
      <c r="EI86" s="272"/>
      <c r="EJ86" s="272"/>
      <c r="EK86" s="272"/>
      <c r="EL86" s="272"/>
      <c r="EM86" s="272"/>
      <c r="EN86" s="272"/>
      <c r="EO86" s="272"/>
      <c r="EP86" s="272"/>
      <c r="EQ86" s="272"/>
      <c r="ER86" s="272"/>
      <c r="ES86" s="272"/>
      <c r="ET86" s="272"/>
      <c r="EU86" s="272"/>
      <c r="EV86" s="272"/>
      <c r="EW86" s="272"/>
      <c r="EX86" s="272"/>
      <c r="EY86" s="272"/>
      <c r="EZ86" s="272"/>
      <c r="FA86" s="272"/>
      <c r="FB86" s="272"/>
      <c r="FC86" s="272"/>
      <c r="FD86" s="272"/>
      <c r="FE86" s="272"/>
      <c r="FF86" s="272"/>
      <c r="FG86" s="272"/>
      <c r="FH86" s="272"/>
      <c r="FI86" s="272"/>
      <c r="FJ86" s="272"/>
      <c r="FK86" s="272"/>
      <c r="FL86" s="272"/>
      <c r="FM86" s="272"/>
      <c r="FN86" s="272"/>
      <c r="FO86" s="272"/>
      <c r="FP86" s="272"/>
      <c r="FQ86" s="272"/>
      <c r="FR86" s="272"/>
      <c r="FS86" s="272"/>
      <c r="FT86" s="272"/>
      <c r="FU86" s="272"/>
      <c r="FV86" s="272"/>
      <c r="FW86" s="272"/>
      <c r="FX86" s="272"/>
      <c r="FY86" s="272"/>
      <c r="FZ86" s="272"/>
      <c r="GA86" s="272"/>
      <c r="GB86" s="272"/>
      <c r="GC86" s="272"/>
      <c r="GD86" s="272"/>
      <c r="GE86" s="272"/>
      <c r="GF86" s="272"/>
      <c r="GG86" s="272"/>
      <c r="GH86" s="272"/>
      <c r="GI86" s="272"/>
      <c r="GJ86" s="272"/>
      <c r="GK86" s="272"/>
      <c r="GL86" s="272"/>
      <c r="GM86" s="272"/>
      <c r="GN86" s="273"/>
    </row>
    <row r="87" spans="1:196" ht="15" thickBot="1" x14ac:dyDescent="0.4">
      <c r="A87" s="50"/>
      <c r="B87" s="264">
        <v>78</v>
      </c>
      <c r="C87" s="49" t="str">
        <f>IF(ISBLANK(Paramètres!B86),"",Paramètres!B86)</f>
        <v/>
      </c>
      <c r="D87" s="271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2"/>
      <c r="BT87" s="272"/>
      <c r="BU87" s="272"/>
      <c r="BV87" s="272"/>
      <c r="BW87" s="272"/>
      <c r="BX87" s="272"/>
      <c r="BY87" s="272"/>
      <c r="BZ87" s="272"/>
      <c r="CA87" s="272"/>
      <c r="CB87" s="272"/>
      <c r="CC87" s="272"/>
      <c r="CD87" s="272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3"/>
      <c r="DA87" s="271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2"/>
      <c r="EL87" s="272"/>
      <c r="EM87" s="272"/>
      <c r="EN87" s="272"/>
      <c r="EO87" s="272"/>
      <c r="EP87" s="272"/>
      <c r="EQ87" s="272"/>
      <c r="ER87" s="272"/>
      <c r="ES87" s="272"/>
      <c r="ET87" s="272"/>
      <c r="EU87" s="272"/>
      <c r="EV87" s="272"/>
      <c r="EW87" s="272"/>
      <c r="EX87" s="272"/>
      <c r="EY87" s="272"/>
      <c r="EZ87" s="272"/>
      <c r="FA87" s="272"/>
      <c r="FB87" s="272"/>
      <c r="FC87" s="272"/>
      <c r="FD87" s="272"/>
      <c r="FE87" s="272"/>
      <c r="FF87" s="272"/>
      <c r="FG87" s="272"/>
      <c r="FH87" s="272"/>
      <c r="FI87" s="272"/>
      <c r="FJ87" s="272"/>
      <c r="FK87" s="272"/>
      <c r="FL87" s="272"/>
      <c r="FM87" s="272"/>
      <c r="FN87" s="272"/>
      <c r="FO87" s="272"/>
      <c r="FP87" s="272"/>
      <c r="FQ87" s="272"/>
      <c r="FR87" s="272"/>
      <c r="FS87" s="272"/>
      <c r="FT87" s="272"/>
      <c r="FU87" s="272"/>
      <c r="FV87" s="272"/>
      <c r="FW87" s="272"/>
      <c r="FX87" s="272"/>
      <c r="FY87" s="272"/>
      <c r="FZ87" s="272"/>
      <c r="GA87" s="272"/>
      <c r="GB87" s="272"/>
      <c r="GC87" s="272"/>
      <c r="GD87" s="272"/>
      <c r="GE87" s="272"/>
      <c r="GF87" s="272"/>
      <c r="GG87" s="272"/>
      <c r="GH87" s="272"/>
      <c r="GI87" s="272"/>
      <c r="GJ87" s="272"/>
      <c r="GK87" s="272"/>
      <c r="GL87" s="272"/>
      <c r="GM87" s="272"/>
      <c r="GN87" s="273"/>
    </row>
    <row r="88" spans="1:196" ht="15" thickBot="1" x14ac:dyDescent="0.4">
      <c r="A88" s="50"/>
      <c r="B88" s="264">
        <v>79</v>
      </c>
      <c r="C88" s="49" t="str">
        <f>IF(ISBLANK(Paramètres!B87),"",Paramètres!B87)</f>
        <v/>
      </c>
      <c r="D88" s="271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3"/>
      <c r="DA88" s="271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72"/>
      <c r="ER88" s="272"/>
      <c r="ES88" s="272"/>
      <c r="ET88" s="272"/>
      <c r="EU88" s="272"/>
      <c r="EV88" s="272"/>
      <c r="EW88" s="272"/>
      <c r="EX88" s="272"/>
      <c r="EY88" s="272"/>
      <c r="EZ88" s="272"/>
      <c r="FA88" s="272"/>
      <c r="FB88" s="272"/>
      <c r="FC88" s="272"/>
      <c r="FD88" s="272"/>
      <c r="FE88" s="272"/>
      <c r="FF88" s="272"/>
      <c r="FG88" s="272"/>
      <c r="FH88" s="272"/>
      <c r="FI88" s="272"/>
      <c r="FJ88" s="272"/>
      <c r="FK88" s="272"/>
      <c r="FL88" s="272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72"/>
      <c r="GF88" s="272"/>
      <c r="GG88" s="272"/>
      <c r="GH88" s="272"/>
      <c r="GI88" s="272"/>
      <c r="GJ88" s="272"/>
      <c r="GK88" s="272"/>
      <c r="GL88" s="272"/>
      <c r="GM88" s="272"/>
      <c r="GN88" s="273"/>
    </row>
    <row r="89" spans="1:196" ht="15" thickBot="1" x14ac:dyDescent="0.4">
      <c r="A89" s="50"/>
      <c r="B89" s="264">
        <v>80</v>
      </c>
      <c r="C89" s="49" t="str">
        <f>IF(ISBLANK(Paramètres!B88),"",Paramètres!B88)</f>
        <v/>
      </c>
      <c r="D89" s="271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272"/>
      <c r="CV89" s="272"/>
      <c r="CW89" s="272"/>
      <c r="CX89" s="272"/>
      <c r="CY89" s="272"/>
      <c r="CZ89" s="273"/>
      <c r="DA89" s="271"/>
      <c r="DB89" s="272"/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/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272"/>
      <c r="EL89" s="272"/>
      <c r="EM89" s="272"/>
      <c r="EN89" s="272"/>
      <c r="EO89" s="272"/>
      <c r="EP89" s="272"/>
      <c r="EQ89" s="272"/>
      <c r="ER89" s="272"/>
      <c r="ES89" s="272"/>
      <c r="ET89" s="272"/>
      <c r="EU89" s="272"/>
      <c r="EV89" s="272"/>
      <c r="EW89" s="272"/>
      <c r="EX89" s="272"/>
      <c r="EY89" s="272"/>
      <c r="EZ89" s="272"/>
      <c r="FA89" s="272"/>
      <c r="FB89" s="272"/>
      <c r="FC89" s="272"/>
      <c r="FD89" s="272"/>
      <c r="FE89" s="272"/>
      <c r="FF89" s="272"/>
      <c r="FG89" s="272"/>
      <c r="FH89" s="272"/>
      <c r="FI89" s="272"/>
      <c r="FJ89" s="272"/>
      <c r="FK89" s="272"/>
      <c r="FL89" s="272"/>
      <c r="FM89" s="272"/>
      <c r="FN89" s="272"/>
      <c r="FO89" s="272"/>
      <c r="FP89" s="272"/>
      <c r="FQ89" s="272"/>
      <c r="FR89" s="272"/>
      <c r="FS89" s="272"/>
      <c r="FT89" s="272"/>
      <c r="FU89" s="272"/>
      <c r="FV89" s="272"/>
      <c r="FW89" s="272"/>
      <c r="FX89" s="272"/>
      <c r="FY89" s="272"/>
      <c r="FZ89" s="272"/>
      <c r="GA89" s="272"/>
      <c r="GB89" s="272"/>
      <c r="GC89" s="272"/>
      <c r="GD89" s="272"/>
      <c r="GE89" s="272"/>
      <c r="GF89" s="272"/>
      <c r="GG89" s="272"/>
      <c r="GH89" s="272"/>
      <c r="GI89" s="272"/>
      <c r="GJ89" s="272"/>
      <c r="GK89" s="272"/>
      <c r="GL89" s="272"/>
      <c r="GM89" s="272"/>
      <c r="GN89" s="273"/>
    </row>
    <row r="90" spans="1:196" ht="15" thickBot="1" x14ac:dyDescent="0.4">
      <c r="A90" s="50"/>
      <c r="B90" s="264">
        <v>81</v>
      </c>
      <c r="C90" s="49" t="str">
        <f>IF(ISBLANK(Paramètres!B89),"",Paramètres!B89)</f>
        <v/>
      </c>
      <c r="D90" s="271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272"/>
      <c r="BO90" s="272"/>
      <c r="BP90" s="272"/>
      <c r="BQ90" s="272"/>
      <c r="BR90" s="272"/>
      <c r="BS90" s="272"/>
      <c r="BT90" s="272"/>
      <c r="BU90" s="272"/>
      <c r="BV90" s="272"/>
      <c r="BW90" s="272"/>
      <c r="BX90" s="272"/>
      <c r="BY90" s="272"/>
      <c r="BZ90" s="272"/>
      <c r="CA90" s="272"/>
      <c r="CB90" s="272"/>
      <c r="CC90" s="272"/>
      <c r="CD90" s="272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272"/>
      <c r="CQ90" s="272"/>
      <c r="CR90" s="272"/>
      <c r="CS90" s="272"/>
      <c r="CT90" s="272"/>
      <c r="CU90" s="272"/>
      <c r="CV90" s="272"/>
      <c r="CW90" s="272"/>
      <c r="CX90" s="272"/>
      <c r="CY90" s="272"/>
      <c r="CZ90" s="273"/>
      <c r="DA90" s="271"/>
      <c r="DB90" s="272"/>
      <c r="DC90" s="272"/>
      <c r="DD90" s="272"/>
      <c r="DE90" s="272"/>
      <c r="DF90" s="272"/>
      <c r="DG90" s="272"/>
      <c r="DH90" s="272"/>
      <c r="DI90" s="272"/>
      <c r="DJ90" s="272"/>
      <c r="DK90" s="272"/>
      <c r="DL90" s="272"/>
      <c r="DM90" s="272"/>
      <c r="DN90" s="272"/>
      <c r="DO90" s="272"/>
      <c r="DP90" s="272"/>
      <c r="DQ90" s="272"/>
      <c r="DR90" s="272"/>
      <c r="DS90" s="272"/>
      <c r="DT90" s="272"/>
      <c r="DU90" s="272"/>
      <c r="DV90" s="272"/>
      <c r="DW90" s="272"/>
      <c r="DX90" s="272"/>
      <c r="DY90" s="272"/>
      <c r="DZ90" s="272"/>
      <c r="EA90" s="272"/>
      <c r="EB90" s="272"/>
      <c r="EC90" s="272"/>
      <c r="ED90" s="272"/>
      <c r="EE90" s="272"/>
      <c r="EF90" s="272"/>
      <c r="EG90" s="272"/>
      <c r="EH90" s="272"/>
      <c r="EI90" s="272"/>
      <c r="EJ90" s="272"/>
      <c r="EK90" s="272"/>
      <c r="EL90" s="272"/>
      <c r="EM90" s="272"/>
      <c r="EN90" s="272"/>
      <c r="EO90" s="272"/>
      <c r="EP90" s="272"/>
      <c r="EQ90" s="272"/>
      <c r="ER90" s="272"/>
      <c r="ES90" s="272"/>
      <c r="ET90" s="272"/>
      <c r="EU90" s="272"/>
      <c r="EV90" s="272"/>
      <c r="EW90" s="272"/>
      <c r="EX90" s="272"/>
      <c r="EY90" s="272"/>
      <c r="EZ90" s="272"/>
      <c r="FA90" s="272"/>
      <c r="FB90" s="272"/>
      <c r="FC90" s="272"/>
      <c r="FD90" s="272"/>
      <c r="FE90" s="272"/>
      <c r="FF90" s="272"/>
      <c r="FG90" s="272"/>
      <c r="FH90" s="272"/>
      <c r="FI90" s="272"/>
      <c r="FJ90" s="272"/>
      <c r="FK90" s="272"/>
      <c r="FL90" s="272"/>
      <c r="FM90" s="272"/>
      <c r="FN90" s="272"/>
      <c r="FO90" s="272"/>
      <c r="FP90" s="272"/>
      <c r="FQ90" s="272"/>
      <c r="FR90" s="272"/>
      <c r="FS90" s="272"/>
      <c r="FT90" s="272"/>
      <c r="FU90" s="272"/>
      <c r="FV90" s="272"/>
      <c r="FW90" s="272"/>
      <c r="FX90" s="272"/>
      <c r="FY90" s="272"/>
      <c r="FZ90" s="272"/>
      <c r="GA90" s="272"/>
      <c r="GB90" s="272"/>
      <c r="GC90" s="272"/>
      <c r="GD90" s="272"/>
      <c r="GE90" s="272"/>
      <c r="GF90" s="272"/>
      <c r="GG90" s="272"/>
      <c r="GH90" s="272"/>
      <c r="GI90" s="272"/>
      <c r="GJ90" s="272"/>
      <c r="GK90" s="272"/>
      <c r="GL90" s="272"/>
      <c r="GM90" s="272"/>
      <c r="GN90" s="273"/>
    </row>
    <row r="91" spans="1:196" ht="15" thickBot="1" x14ac:dyDescent="0.4">
      <c r="A91" s="50"/>
      <c r="B91" s="264">
        <v>82</v>
      </c>
      <c r="C91" s="49" t="str">
        <f>IF(ISBLANK(Paramètres!B90),"",Paramètres!B90)</f>
        <v/>
      </c>
      <c r="D91" s="271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272"/>
      <c r="BC91" s="272"/>
      <c r="BD91" s="272"/>
      <c r="BE91" s="272"/>
      <c r="BF91" s="272"/>
      <c r="BG91" s="272"/>
      <c r="BH91" s="272"/>
      <c r="BI91" s="272"/>
      <c r="BJ91" s="272"/>
      <c r="BK91" s="272"/>
      <c r="BL91" s="272"/>
      <c r="BM91" s="272"/>
      <c r="BN91" s="272"/>
      <c r="BO91" s="272"/>
      <c r="BP91" s="272"/>
      <c r="BQ91" s="272"/>
      <c r="BR91" s="272"/>
      <c r="BS91" s="272"/>
      <c r="BT91" s="272"/>
      <c r="BU91" s="272"/>
      <c r="BV91" s="272"/>
      <c r="BW91" s="272"/>
      <c r="BX91" s="272"/>
      <c r="BY91" s="272"/>
      <c r="BZ91" s="272"/>
      <c r="CA91" s="272"/>
      <c r="CB91" s="272"/>
      <c r="CC91" s="272"/>
      <c r="CD91" s="272"/>
      <c r="CE91" s="272"/>
      <c r="CF91" s="272"/>
      <c r="CG91" s="272"/>
      <c r="CH91" s="272"/>
      <c r="CI91" s="272"/>
      <c r="CJ91" s="272"/>
      <c r="CK91" s="272"/>
      <c r="CL91" s="272"/>
      <c r="CM91" s="272"/>
      <c r="CN91" s="272"/>
      <c r="CO91" s="272"/>
      <c r="CP91" s="272"/>
      <c r="CQ91" s="272"/>
      <c r="CR91" s="272"/>
      <c r="CS91" s="272"/>
      <c r="CT91" s="272"/>
      <c r="CU91" s="272"/>
      <c r="CV91" s="272"/>
      <c r="CW91" s="272"/>
      <c r="CX91" s="272"/>
      <c r="CY91" s="272"/>
      <c r="CZ91" s="273"/>
      <c r="DA91" s="271"/>
      <c r="DB91" s="272"/>
      <c r="DC91" s="272"/>
      <c r="DD91" s="272"/>
      <c r="DE91" s="272"/>
      <c r="DF91" s="272"/>
      <c r="DG91" s="272"/>
      <c r="DH91" s="272"/>
      <c r="DI91" s="272"/>
      <c r="DJ91" s="272"/>
      <c r="DK91" s="272"/>
      <c r="DL91" s="272"/>
      <c r="DM91" s="272"/>
      <c r="DN91" s="272"/>
      <c r="DO91" s="272"/>
      <c r="DP91" s="272"/>
      <c r="DQ91" s="272"/>
      <c r="DR91" s="272"/>
      <c r="DS91" s="272"/>
      <c r="DT91" s="272"/>
      <c r="DU91" s="272"/>
      <c r="DV91" s="272"/>
      <c r="DW91" s="272"/>
      <c r="DX91" s="272"/>
      <c r="DY91" s="272"/>
      <c r="DZ91" s="272"/>
      <c r="EA91" s="272"/>
      <c r="EB91" s="272"/>
      <c r="EC91" s="272"/>
      <c r="ED91" s="272"/>
      <c r="EE91" s="272"/>
      <c r="EF91" s="272"/>
      <c r="EG91" s="272"/>
      <c r="EH91" s="272"/>
      <c r="EI91" s="272"/>
      <c r="EJ91" s="272"/>
      <c r="EK91" s="272"/>
      <c r="EL91" s="272"/>
      <c r="EM91" s="272"/>
      <c r="EN91" s="272"/>
      <c r="EO91" s="272"/>
      <c r="EP91" s="272"/>
      <c r="EQ91" s="272"/>
      <c r="ER91" s="272"/>
      <c r="ES91" s="272"/>
      <c r="ET91" s="272"/>
      <c r="EU91" s="272"/>
      <c r="EV91" s="272"/>
      <c r="EW91" s="272"/>
      <c r="EX91" s="272"/>
      <c r="EY91" s="272"/>
      <c r="EZ91" s="272"/>
      <c r="FA91" s="272"/>
      <c r="FB91" s="272"/>
      <c r="FC91" s="272"/>
      <c r="FD91" s="272"/>
      <c r="FE91" s="272"/>
      <c r="FF91" s="272"/>
      <c r="FG91" s="272"/>
      <c r="FH91" s="272"/>
      <c r="FI91" s="272"/>
      <c r="FJ91" s="272"/>
      <c r="FK91" s="272"/>
      <c r="FL91" s="272"/>
      <c r="FM91" s="272"/>
      <c r="FN91" s="272"/>
      <c r="FO91" s="272"/>
      <c r="FP91" s="272"/>
      <c r="FQ91" s="272"/>
      <c r="FR91" s="272"/>
      <c r="FS91" s="272"/>
      <c r="FT91" s="272"/>
      <c r="FU91" s="272"/>
      <c r="FV91" s="272"/>
      <c r="FW91" s="272"/>
      <c r="FX91" s="272"/>
      <c r="FY91" s="272"/>
      <c r="FZ91" s="272"/>
      <c r="GA91" s="272"/>
      <c r="GB91" s="272"/>
      <c r="GC91" s="272"/>
      <c r="GD91" s="272"/>
      <c r="GE91" s="272"/>
      <c r="GF91" s="272"/>
      <c r="GG91" s="272"/>
      <c r="GH91" s="272"/>
      <c r="GI91" s="272"/>
      <c r="GJ91" s="272"/>
      <c r="GK91" s="272"/>
      <c r="GL91" s="272"/>
      <c r="GM91" s="272"/>
      <c r="GN91" s="273"/>
    </row>
    <row r="92" spans="1:196" ht="15" thickBot="1" x14ac:dyDescent="0.4">
      <c r="A92" s="50"/>
      <c r="B92" s="264">
        <v>83</v>
      </c>
      <c r="C92" s="49" t="str">
        <f>IF(ISBLANK(Paramètres!B91),"",Paramètres!B91)</f>
        <v/>
      </c>
      <c r="D92" s="271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2"/>
      <c r="CB92" s="272"/>
      <c r="CC92" s="272"/>
      <c r="CD92" s="272"/>
      <c r="CE92" s="272"/>
      <c r="CF92" s="272"/>
      <c r="CG92" s="272"/>
      <c r="CH92" s="272"/>
      <c r="CI92" s="272"/>
      <c r="CJ92" s="272"/>
      <c r="CK92" s="272"/>
      <c r="CL92" s="272"/>
      <c r="CM92" s="272"/>
      <c r="CN92" s="272"/>
      <c r="CO92" s="272"/>
      <c r="CP92" s="272"/>
      <c r="CQ92" s="272"/>
      <c r="CR92" s="272"/>
      <c r="CS92" s="272"/>
      <c r="CT92" s="272"/>
      <c r="CU92" s="272"/>
      <c r="CV92" s="272"/>
      <c r="CW92" s="272"/>
      <c r="CX92" s="272"/>
      <c r="CY92" s="272"/>
      <c r="CZ92" s="273"/>
      <c r="DA92" s="271"/>
      <c r="DB92" s="272"/>
      <c r="DC92" s="272"/>
      <c r="DD92" s="272"/>
      <c r="DE92" s="272"/>
      <c r="DF92" s="272"/>
      <c r="DG92" s="272"/>
      <c r="DH92" s="272"/>
      <c r="DI92" s="272"/>
      <c r="DJ92" s="272"/>
      <c r="DK92" s="272"/>
      <c r="DL92" s="272"/>
      <c r="DM92" s="272"/>
      <c r="DN92" s="272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272"/>
      <c r="EA92" s="272"/>
      <c r="EB92" s="272"/>
      <c r="EC92" s="272"/>
      <c r="ED92" s="272"/>
      <c r="EE92" s="272"/>
      <c r="EF92" s="272"/>
      <c r="EG92" s="272"/>
      <c r="EH92" s="272"/>
      <c r="EI92" s="272"/>
      <c r="EJ92" s="272"/>
      <c r="EK92" s="272"/>
      <c r="EL92" s="272"/>
      <c r="EM92" s="272"/>
      <c r="EN92" s="272"/>
      <c r="EO92" s="272"/>
      <c r="EP92" s="272"/>
      <c r="EQ92" s="272"/>
      <c r="ER92" s="272"/>
      <c r="ES92" s="272"/>
      <c r="ET92" s="272"/>
      <c r="EU92" s="272"/>
      <c r="EV92" s="272"/>
      <c r="EW92" s="272"/>
      <c r="EX92" s="272"/>
      <c r="EY92" s="272"/>
      <c r="EZ92" s="272"/>
      <c r="FA92" s="272"/>
      <c r="FB92" s="272"/>
      <c r="FC92" s="272"/>
      <c r="FD92" s="272"/>
      <c r="FE92" s="272"/>
      <c r="FF92" s="272"/>
      <c r="FG92" s="272"/>
      <c r="FH92" s="272"/>
      <c r="FI92" s="272"/>
      <c r="FJ92" s="272"/>
      <c r="FK92" s="272"/>
      <c r="FL92" s="272"/>
      <c r="FM92" s="272"/>
      <c r="FN92" s="272"/>
      <c r="FO92" s="272"/>
      <c r="FP92" s="272"/>
      <c r="FQ92" s="272"/>
      <c r="FR92" s="272"/>
      <c r="FS92" s="272"/>
      <c r="FT92" s="272"/>
      <c r="FU92" s="272"/>
      <c r="FV92" s="272"/>
      <c r="FW92" s="272"/>
      <c r="FX92" s="272"/>
      <c r="FY92" s="272"/>
      <c r="FZ92" s="272"/>
      <c r="GA92" s="272"/>
      <c r="GB92" s="272"/>
      <c r="GC92" s="272"/>
      <c r="GD92" s="272"/>
      <c r="GE92" s="272"/>
      <c r="GF92" s="272"/>
      <c r="GG92" s="272"/>
      <c r="GH92" s="272"/>
      <c r="GI92" s="272"/>
      <c r="GJ92" s="272"/>
      <c r="GK92" s="272"/>
      <c r="GL92" s="272"/>
      <c r="GM92" s="272"/>
      <c r="GN92" s="273"/>
    </row>
    <row r="93" spans="1:196" ht="15" thickBot="1" x14ac:dyDescent="0.4">
      <c r="A93" s="50"/>
      <c r="B93" s="264">
        <v>84</v>
      </c>
      <c r="C93" s="49" t="str">
        <f>IF(ISBLANK(Paramètres!B92),"",Paramètres!B92)</f>
        <v/>
      </c>
      <c r="D93" s="271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272"/>
      <c r="BC93" s="272"/>
      <c r="BD93" s="272"/>
      <c r="BE93" s="272"/>
      <c r="BF93" s="272"/>
      <c r="BG93" s="272"/>
      <c r="BH93" s="272"/>
      <c r="BI93" s="272"/>
      <c r="BJ93" s="272"/>
      <c r="BK93" s="272"/>
      <c r="BL93" s="272"/>
      <c r="BM93" s="272"/>
      <c r="BN93" s="272"/>
      <c r="BO93" s="272"/>
      <c r="BP93" s="272"/>
      <c r="BQ93" s="272"/>
      <c r="BR93" s="272"/>
      <c r="BS93" s="272"/>
      <c r="BT93" s="272"/>
      <c r="BU93" s="272"/>
      <c r="BV93" s="272"/>
      <c r="BW93" s="272"/>
      <c r="BX93" s="272"/>
      <c r="BY93" s="272"/>
      <c r="BZ93" s="272"/>
      <c r="CA93" s="272"/>
      <c r="CB93" s="272"/>
      <c r="CC93" s="272"/>
      <c r="CD93" s="272"/>
      <c r="CE93" s="272"/>
      <c r="CF93" s="272"/>
      <c r="CG93" s="272"/>
      <c r="CH93" s="272"/>
      <c r="CI93" s="272"/>
      <c r="CJ93" s="272"/>
      <c r="CK93" s="272"/>
      <c r="CL93" s="272"/>
      <c r="CM93" s="272"/>
      <c r="CN93" s="272"/>
      <c r="CO93" s="272"/>
      <c r="CP93" s="272"/>
      <c r="CQ93" s="272"/>
      <c r="CR93" s="272"/>
      <c r="CS93" s="272"/>
      <c r="CT93" s="272"/>
      <c r="CU93" s="272"/>
      <c r="CV93" s="272"/>
      <c r="CW93" s="272"/>
      <c r="CX93" s="272"/>
      <c r="CY93" s="272"/>
      <c r="CZ93" s="273"/>
      <c r="DA93" s="271"/>
      <c r="DB93" s="272"/>
      <c r="DC93" s="272"/>
      <c r="DD93" s="272"/>
      <c r="DE93" s="272"/>
      <c r="DF93" s="272"/>
      <c r="DG93" s="272"/>
      <c r="DH93" s="272"/>
      <c r="DI93" s="272"/>
      <c r="DJ93" s="272"/>
      <c r="DK93" s="272"/>
      <c r="DL93" s="272"/>
      <c r="DM93" s="272"/>
      <c r="DN93" s="272"/>
      <c r="DO93" s="272"/>
      <c r="DP93" s="272"/>
      <c r="DQ93" s="272"/>
      <c r="DR93" s="272"/>
      <c r="DS93" s="272"/>
      <c r="DT93" s="272"/>
      <c r="DU93" s="272"/>
      <c r="DV93" s="272"/>
      <c r="DW93" s="272"/>
      <c r="DX93" s="272"/>
      <c r="DY93" s="272"/>
      <c r="DZ93" s="272"/>
      <c r="EA93" s="272"/>
      <c r="EB93" s="272"/>
      <c r="EC93" s="272"/>
      <c r="ED93" s="272"/>
      <c r="EE93" s="272"/>
      <c r="EF93" s="272"/>
      <c r="EG93" s="272"/>
      <c r="EH93" s="272"/>
      <c r="EI93" s="272"/>
      <c r="EJ93" s="272"/>
      <c r="EK93" s="272"/>
      <c r="EL93" s="272"/>
      <c r="EM93" s="272"/>
      <c r="EN93" s="272"/>
      <c r="EO93" s="272"/>
      <c r="EP93" s="272"/>
      <c r="EQ93" s="272"/>
      <c r="ER93" s="272"/>
      <c r="ES93" s="272"/>
      <c r="ET93" s="272"/>
      <c r="EU93" s="272"/>
      <c r="EV93" s="272"/>
      <c r="EW93" s="272"/>
      <c r="EX93" s="272"/>
      <c r="EY93" s="272"/>
      <c r="EZ93" s="272"/>
      <c r="FA93" s="272"/>
      <c r="FB93" s="272"/>
      <c r="FC93" s="272"/>
      <c r="FD93" s="272"/>
      <c r="FE93" s="272"/>
      <c r="FF93" s="272"/>
      <c r="FG93" s="272"/>
      <c r="FH93" s="272"/>
      <c r="FI93" s="272"/>
      <c r="FJ93" s="272"/>
      <c r="FK93" s="272"/>
      <c r="FL93" s="272"/>
      <c r="FM93" s="272"/>
      <c r="FN93" s="272"/>
      <c r="FO93" s="272"/>
      <c r="FP93" s="272"/>
      <c r="FQ93" s="272"/>
      <c r="FR93" s="272"/>
      <c r="FS93" s="272"/>
      <c r="FT93" s="272"/>
      <c r="FU93" s="272"/>
      <c r="FV93" s="272"/>
      <c r="FW93" s="272"/>
      <c r="FX93" s="272"/>
      <c r="FY93" s="272"/>
      <c r="FZ93" s="272"/>
      <c r="GA93" s="272"/>
      <c r="GB93" s="272"/>
      <c r="GC93" s="272"/>
      <c r="GD93" s="272"/>
      <c r="GE93" s="272"/>
      <c r="GF93" s="272"/>
      <c r="GG93" s="272"/>
      <c r="GH93" s="272"/>
      <c r="GI93" s="272"/>
      <c r="GJ93" s="272"/>
      <c r="GK93" s="272"/>
      <c r="GL93" s="272"/>
      <c r="GM93" s="272"/>
      <c r="GN93" s="273"/>
    </row>
    <row r="94" spans="1:196" ht="15" thickBot="1" x14ac:dyDescent="0.4">
      <c r="A94" s="50"/>
      <c r="B94" s="264">
        <v>85</v>
      </c>
      <c r="C94" s="49" t="str">
        <f>IF(ISBLANK(Paramètres!B93),"",Paramètres!B93)</f>
        <v/>
      </c>
      <c r="D94" s="271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BM94" s="272"/>
      <c r="BN94" s="272"/>
      <c r="BO94" s="272"/>
      <c r="BP94" s="272"/>
      <c r="BQ94" s="272"/>
      <c r="BR94" s="272"/>
      <c r="BS94" s="272"/>
      <c r="BT94" s="272"/>
      <c r="BU94" s="272"/>
      <c r="BV94" s="272"/>
      <c r="BW94" s="272"/>
      <c r="BX94" s="272"/>
      <c r="BY94" s="272"/>
      <c r="BZ94" s="272"/>
      <c r="CA94" s="272"/>
      <c r="CB94" s="272"/>
      <c r="CC94" s="272"/>
      <c r="CD94" s="272"/>
      <c r="CE94" s="272"/>
      <c r="CF94" s="272"/>
      <c r="CG94" s="272"/>
      <c r="CH94" s="272"/>
      <c r="CI94" s="272"/>
      <c r="CJ94" s="272"/>
      <c r="CK94" s="272"/>
      <c r="CL94" s="272"/>
      <c r="CM94" s="272"/>
      <c r="CN94" s="272"/>
      <c r="CO94" s="272"/>
      <c r="CP94" s="272"/>
      <c r="CQ94" s="272"/>
      <c r="CR94" s="272"/>
      <c r="CS94" s="272"/>
      <c r="CT94" s="272"/>
      <c r="CU94" s="272"/>
      <c r="CV94" s="272"/>
      <c r="CW94" s="272"/>
      <c r="CX94" s="272"/>
      <c r="CY94" s="272"/>
      <c r="CZ94" s="273"/>
      <c r="DA94" s="271"/>
      <c r="DB94" s="272"/>
      <c r="DC94" s="272"/>
      <c r="DD94" s="272"/>
      <c r="DE94" s="272"/>
      <c r="DF94" s="272"/>
      <c r="DG94" s="272"/>
      <c r="DH94" s="272"/>
      <c r="DI94" s="272"/>
      <c r="DJ94" s="272"/>
      <c r="DK94" s="272"/>
      <c r="DL94" s="272"/>
      <c r="DM94" s="272"/>
      <c r="DN94" s="272"/>
      <c r="DO94" s="272"/>
      <c r="DP94" s="272"/>
      <c r="DQ94" s="272"/>
      <c r="DR94" s="272"/>
      <c r="DS94" s="272"/>
      <c r="DT94" s="272"/>
      <c r="DU94" s="272"/>
      <c r="DV94" s="272"/>
      <c r="DW94" s="272"/>
      <c r="DX94" s="272"/>
      <c r="DY94" s="272"/>
      <c r="DZ94" s="272"/>
      <c r="EA94" s="272"/>
      <c r="EB94" s="272"/>
      <c r="EC94" s="272"/>
      <c r="ED94" s="272"/>
      <c r="EE94" s="272"/>
      <c r="EF94" s="272"/>
      <c r="EG94" s="272"/>
      <c r="EH94" s="272"/>
      <c r="EI94" s="272"/>
      <c r="EJ94" s="272"/>
      <c r="EK94" s="272"/>
      <c r="EL94" s="272"/>
      <c r="EM94" s="272"/>
      <c r="EN94" s="272"/>
      <c r="EO94" s="272"/>
      <c r="EP94" s="272"/>
      <c r="EQ94" s="272"/>
      <c r="ER94" s="272"/>
      <c r="ES94" s="272"/>
      <c r="ET94" s="272"/>
      <c r="EU94" s="272"/>
      <c r="EV94" s="272"/>
      <c r="EW94" s="272"/>
      <c r="EX94" s="272"/>
      <c r="EY94" s="272"/>
      <c r="EZ94" s="272"/>
      <c r="FA94" s="272"/>
      <c r="FB94" s="272"/>
      <c r="FC94" s="272"/>
      <c r="FD94" s="272"/>
      <c r="FE94" s="272"/>
      <c r="FF94" s="272"/>
      <c r="FG94" s="272"/>
      <c r="FH94" s="272"/>
      <c r="FI94" s="272"/>
      <c r="FJ94" s="272"/>
      <c r="FK94" s="272"/>
      <c r="FL94" s="272"/>
      <c r="FM94" s="272"/>
      <c r="FN94" s="272"/>
      <c r="FO94" s="272"/>
      <c r="FP94" s="272"/>
      <c r="FQ94" s="272"/>
      <c r="FR94" s="272"/>
      <c r="FS94" s="272"/>
      <c r="FT94" s="272"/>
      <c r="FU94" s="272"/>
      <c r="FV94" s="272"/>
      <c r="FW94" s="272"/>
      <c r="FX94" s="272"/>
      <c r="FY94" s="272"/>
      <c r="FZ94" s="272"/>
      <c r="GA94" s="272"/>
      <c r="GB94" s="272"/>
      <c r="GC94" s="272"/>
      <c r="GD94" s="272"/>
      <c r="GE94" s="272"/>
      <c r="GF94" s="272"/>
      <c r="GG94" s="272"/>
      <c r="GH94" s="272"/>
      <c r="GI94" s="272"/>
      <c r="GJ94" s="272"/>
      <c r="GK94" s="272"/>
      <c r="GL94" s="272"/>
      <c r="GM94" s="272"/>
      <c r="GN94" s="273"/>
    </row>
    <row r="95" spans="1:196" ht="15" thickBot="1" x14ac:dyDescent="0.4">
      <c r="A95" s="50"/>
      <c r="B95" s="264">
        <v>86</v>
      </c>
      <c r="C95" s="49" t="str">
        <f>IF(ISBLANK(Paramètres!B94),"",Paramètres!B94)</f>
        <v/>
      </c>
      <c r="D95" s="271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  <c r="BB95" s="272"/>
      <c r="BC95" s="272"/>
      <c r="BD95" s="272"/>
      <c r="BE95" s="272"/>
      <c r="BF95" s="272"/>
      <c r="BG95" s="272"/>
      <c r="BH95" s="272"/>
      <c r="BI95" s="272"/>
      <c r="BJ95" s="272"/>
      <c r="BK95" s="272"/>
      <c r="BL95" s="272"/>
      <c r="BM95" s="272"/>
      <c r="BN95" s="272"/>
      <c r="BO95" s="272"/>
      <c r="BP95" s="272"/>
      <c r="BQ95" s="272"/>
      <c r="BR95" s="272"/>
      <c r="BS95" s="272"/>
      <c r="BT95" s="272"/>
      <c r="BU95" s="272"/>
      <c r="BV95" s="272"/>
      <c r="BW95" s="272"/>
      <c r="BX95" s="272"/>
      <c r="BY95" s="272"/>
      <c r="BZ95" s="272"/>
      <c r="CA95" s="272"/>
      <c r="CB95" s="272"/>
      <c r="CC95" s="272"/>
      <c r="CD95" s="272"/>
      <c r="CE95" s="272"/>
      <c r="CF95" s="272"/>
      <c r="CG95" s="272"/>
      <c r="CH95" s="272"/>
      <c r="CI95" s="272"/>
      <c r="CJ95" s="272"/>
      <c r="CK95" s="272"/>
      <c r="CL95" s="272"/>
      <c r="CM95" s="272"/>
      <c r="CN95" s="272"/>
      <c r="CO95" s="272"/>
      <c r="CP95" s="272"/>
      <c r="CQ95" s="272"/>
      <c r="CR95" s="272"/>
      <c r="CS95" s="272"/>
      <c r="CT95" s="272"/>
      <c r="CU95" s="272"/>
      <c r="CV95" s="272"/>
      <c r="CW95" s="272"/>
      <c r="CX95" s="272"/>
      <c r="CY95" s="272"/>
      <c r="CZ95" s="273"/>
      <c r="DA95" s="271"/>
      <c r="DB95" s="272"/>
      <c r="DC95" s="272"/>
      <c r="DD95" s="272"/>
      <c r="DE95" s="272"/>
      <c r="DF95" s="272"/>
      <c r="DG95" s="272"/>
      <c r="DH95" s="272"/>
      <c r="DI95" s="272"/>
      <c r="DJ95" s="272"/>
      <c r="DK95" s="272"/>
      <c r="DL95" s="272"/>
      <c r="DM95" s="272"/>
      <c r="DN95" s="272"/>
      <c r="DO95" s="272"/>
      <c r="DP95" s="272"/>
      <c r="DQ95" s="272"/>
      <c r="DR95" s="272"/>
      <c r="DS95" s="272"/>
      <c r="DT95" s="272"/>
      <c r="DU95" s="272"/>
      <c r="DV95" s="272"/>
      <c r="DW95" s="272"/>
      <c r="DX95" s="272"/>
      <c r="DY95" s="272"/>
      <c r="DZ95" s="272"/>
      <c r="EA95" s="272"/>
      <c r="EB95" s="272"/>
      <c r="EC95" s="272"/>
      <c r="ED95" s="272"/>
      <c r="EE95" s="272"/>
      <c r="EF95" s="272"/>
      <c r="EG95" s="272"/>
      <c r="EH95" s="272"/>
      <c r="EI95" s="272"/>
      <c r="EJ95" s="272"/>
      <c r="EK95" s="272"/>
      <c r="EL95" s="272"/>
      <c r="EM95" s="272"/>
      <c r="EN95" s="272"/>
      <c r="EO95" s="272"/>
      <c r="EP95" s="272"/>
      <c r="EQ95" s="272"/>
      <c r="ER95" s="272"/>
      <c r="ES95" s="272"/>
      <c r="ET95" s="272"/>
      <c r="EU95" s="272"/>
      <c r="EV95" s="272"/>
      <c r="EW95" s="272"/>
      <c r="EX95" s="272"/>
      <c r="EY95" s="272"/>
      <c r="EZ95" s="272"/>
      <c r="FA95" s="272"/>
      <c r="FB95" s="272"/>
      <c r="FC95" s="272"/>
      <c r="FD95" s="272"/>
      <c r="FE95" s="272"/>
      <c r="FF95" s="272"/>
      <c r="FG95" s="272"/>
      <c r="FH95" s="272"/>
      <c r="FI95" s="272"/>
      <c r="FJ95" s="272"/>
      <c r="FK95" s="272"/>
      <c r="FL95" s="272"/>
      <c r="FM95" s="272"/>
      <c r="FN95" s="272"/>
      <c r="FO95" s="272"/>
      <c r="FP95" s="272"/>
      <c r="FQ95" s="272"/>
      <c r="FR95" s="272"/>
      <c r="FS95" s="272"/>
      <c r="FT95" s="272"/>
      <c r="FU95" s="272"/>
      <c r="FV95" s="272"/>
      <c r="FW95" s="272"/>
      <c r="FX95" s="272"/>
      <c r="FY95" s="272"/>
      <c r="FZ95" s="272"/>
      <c r="GA95" s="272"/>
      <c r="GB95" s="272"/>
      <c r="GC95" s="272"/>
      <c r="GD95" s="272"/>
      <c r="GE95" s="272"/>
      <c r="GF95" s="272"/>
      <c r="GG95" s="272"/>
      <c r="GH95" s="272"/>
      <c r="GI95" s="272"/>
      <c r="GJ95" s="272"/>
      <c r="GK95" s="272"/>
      <c r="GL95" s="272"/>
      <c r="GM95" s="272"/>
      <c r="GN95" s="273"/>
    </row>
    <row r="96" spans="1:196" ht="15" thickBot="1" x14ac:dyDescent="0.4">
      <c r="A96" s="50"/>
      <c r="B96" s="264">
        <v>87</v>
      </c>
      <c r="C96" s="49" t="str">
        <f>IF(ISBLANK(Paramètres!B95),"",Paramètres!B95)</f>
        <v/>
      </c>
      <c r="D96" s="271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  <c r="AX96" s="272"/>
      <c r="AY96" s="272"/>
      <c r="AZ96" s="272"/>
      <c r="BA96" s="272"/>
      <c r="BB96" s="272"/>
      <c r="BC96" s="272"/>
      <c r="BD96" s="272"/>
      <c r="BE96" s="272"/>
      <c r="BF96" s="272"/>
      <c r="BG96" s="272"/>
      <c r="BH96" s="272"/>
      <c r="BI96" s="272"/>
      <c r="BJ96" s="272"/>
      <c r="BK96" s="272"/>
      <c r="BL96" s="272"/>
      <c r="BM96" s="272"/>
      <c r="BN96" s="272"/>
      <c r="BO96" s="272"/>
      <c r="BP96" s="272"/>
      <c r="BQ96" s="272"/>
      <c r="BR96" s="272"/>
      <c r="BS96" s="272"/>
      <c r="BT96" s="272"/>
      <c r="BU96" s="272"/>
      <c r="BV96" s="272"/>
      <c r="BW96" s="272"/>
      <c r="BX96" s="272"/>
      <c r="BY96" s="272"/>
      <c r="BZ96" s="272"/>
      <c r="CA96" s="272"/>
      <c r="CB96" s="272"/>
      <c r="CC96" s="272"/>
      <c r="CD96" s="272"/>
      <c r="CE96" s="272"/>
      <c r="CF96" s="272"/>
      <c r="CG96" s="272"/>
      <c r="CH96" s="272"/>
      <c r="CI96" s="272"/>
      <c r="CJ96" s="272"/>
      <c r="CK96" s="272"/>
      <c r="CL96" s="272"/>
      <c r="CM96" s="272"/>
      <c r="CN96" s="272"/>
      <c r="CO96" s="272"/>
      <c r="CP96" s="272"/>
      <c r="CQ96" s="272"/>
      <c r="CR96" s="272"/>
      <c r="CS96" s="272"/>
      <c r="CT96" s="272"/>
      <c r="CU96" s="272"/>
      <c r="CV96" s="272"/>
      <c r="CW96" s="272"/>
      <c r="CX96" s="272"/>
      <c r="CY96" s="272"/>
      <c r="CZ96" s="273"/>
      <c r="DA96" s="271"/>
      <c r="DB96" s="272"/>
      <c r="DC96" s="272"/>
      <c r="DD96" s="272"/>
      <c r="DE96" s="272"/>
      <c r="DF96" s="272"/>
      <c r="DG96" s="272"/>
      <c r="DH96" s="272"/>
      <c r="DI96" s="272"/>
      <c r="DJ96" s="272"/>
      <c r="DK96" s="272"/>
      <c r="DL96" s="272"/>
      <c r="DM96" s="272"/>
      <c r="DN96" s="272"/>
      <c r="DO96" s="272"/>
      <c r="DP96" s="272"/>
      <c r="DQ96" s="272"/>
      <c r="DR96" s="272"/>
      <c r="DS96" s="272"/>
      <c r="DT96" s="272"/>
      <c r="DU96" s="272"/>
      <c r="DV96" s="272"/>
      <c r="DW96" s="272"/>
      <c r="DX96" s="272"/>
      <c r="DY96" s="272"/>
      <c r="DZ96" s="272"/>
      <c r="EA96" s="272"/>
      <c r="EB96" s="272"/>
      <c r="EC96" s="272"/>
      <c r="ED96" s="272"/>
      <c r="EE96" s="272"/>
      <c r="EF96" s="272"/>
      <c r="EG96" s="272"/>
      <c r="EH96" s="272"/>
      <c r="EI96" s="272"/>
      <c r="EJ96" s="272"/>
      <c r="EK96" s="272"/>
      <c r="EL96" s="272"/>
      <c r="EM96" s="272"/>
      <c r="EN96" s="272"/>
      <c r="EO96" s="272"/>
      <c r="EP96" s="272"/>
      <c r="EQ96" s="272"/>
      <c r="ER96" s="272"/>
      <c r="ES96" s="272"/>
      <c r="ET96" s="272"/>
      <c r="EU96" s="272"/>
      <c r="EV96" s="272"/>
      <c r="EW96" s="272"/>
      <c r="EX96" s="272"/>
      <c r="EY96" s="272"/>
      <c r="EZ96" s="272"/>
      <c r="FA96" s="272"/>
      <c r="FB96" s="272"/>
      <c r="FC96" s="272"/>
      <c r="FD96" s="272"/>
      <c r="FE96" s="272"/>
      <c r="FF96" s="272"/>
      <c r="FG96" s="272"/>
      <c r="FH96" s="272"/>
      <c r="FI96" s="272"/>
      <c r="FJ96" s="272"/>
      <c r="FK96" s="272"/>
      <c r="FL96" s="272"/>
      <c r="FM96" s="272"/>
      <c r="FN96" s="272"/>
      <c r="FO96" s="272"/>
      <c r="FP96" s="272"/>
      <c r="FQ96" s="272"/>
      <c r="FR96" s="272"/>
      <c r="FS96" s="272"/>
      <c r="FT96" s="272"/>
      <c r="FU96" s="272"/>
      <c r="FV96" s="272"/>
      <c r="FW96" s="272"/>
      <c r="FX96" s="272"/>
      <c r="FY96" s="272"/>
      <c r="FZ96" s="272"/>
      <c r="GA96" s="272"/>
      <c r="GB96" s="272"/>
      <c r="GC96" s="272"/>
      <c r="GD96" s="272"/>
      <c r="GE96" s="272"/>
      <c r="GF96" s="272"/>
      <c r="GG96" s="272"/>
      <c r="GH96" s="272"/>
      <c r="GI96" s="272"/>
      <c r="GJ96" s="272"/>
      <c r="GK96" s="272"/>
      <c r="GL96" s="272"/>
      <c r="GM96" s="272"/>
      <c r="GN96" s="273"/>
    </row>
    <row r="97" spans="1:196" ht="15" thickBot="1" x14ac:dyDescent="0.4">
      <c r="A97" s="50"/>
      <c r="B97" s="264">
        <v>88</v>
      </c>
      <c r="C97" s="49" t="str">
        <f>IF(ISBLANK(Paramètres!B96),"",Paramètres!B96)</f>
        <v/>
      </c>
      <c r="D97" s="271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72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2"/>
      <c r="CC97" s="272"/>
      <c r="CD97" s="272"/>
      <c r="CE97" s="272"/>
      <c r="CF97" s="272"/>
      <c r="CG97" s="272"/>
      <c r="CH97" s="272"/>
      <c r="CI97" s="272"/>
      <c r="CJ97" s="272"/>
      <c r="CK97" s="272"/>
      <c r="CL97" s="272"/>
      <c r="CM97" s="272"/>
      <c r="CN97" s="272"/>
      <c r="CO97" s="272"/>
      <c r="CP97" s="272"/>
      <c r="CQ97" s="272"/>
      <c r="CR97" s="272"/>
      <c r="CS97" s="272"/>
      <c r="CT97" s="272"/>
      <c r="CU97" s="272"/>
      <c r="CV97" s="272"/>
      <c r="CW97" s="272"/>
      <c r="CX97" s="272"/>
      <c r="CY97" s="272"/>
      <c r="CZ97" s="273"/>
      <c r="DA97" s="271"/>
      <c r="DB97" s="272"/>
      <c r="DC97" s="272"/>
      <c r="DD97" s="272"/>
      <c r="DE97" s="272"/>
      <c r="DF97" s="272"/>
      <c r="DG97" s="272"/>
      <c r="DH97" s="272"/>
      <c r="DI97" s="272"/>
      <c r="DJ97" s="272"/>
      <c r="DK97" s="272"/>
      <c r="DL97" s="272"/>
      <c r="DM97" s="272"/>
      <c r="DN97" s="272"/>
      <c r="DO97" s="272"/>
      <c r="DP97" s="272"/>
      <c r="DQ97" s="272"/>
      <c r="DR97" s="272"/>
      <c r="DS97" s="272"/>
      <c r="DT97" s="272"/>
      <c r="DU97" s="272"/>
      <c r="DV97" s="272"/>
      <c r="DW97" s="272"/>
      <c r="DX97" s="272"/>
      <c r="DY97" s="272"/>
      <c r="DZ97" s="272"/>
      <c r="EA97" s="272"/>
      <c r="EB97" s="272"/>
      <c r="EC97" s="272"/>
      <c r="ED97" s="272"/>
      <c r="EE97" s="272"/>
      <c r="EF97" s="272"/>
      <c r="EG97" s="272"/>
      <c r="EH97" s="272"/>
      <c r="EI97" s="272"/>
      <c r="EJ97" s="272"/>
      <c r="EK97" s="272"/>
      <c r="EL97" s="272"/>
      <c r="EM97" s="272"/>
      <c r="EN97" s="272"/>
      <c r="EO97" s="272"/>
      <c r="EP97" s="272"/>
      <c r="EQ97" s="272"/>
      <c r="ER97" s="272"/>
      <c r="ES97" s="272"/>
      <c r="ET97" s="272"/>
      <c r="EU97" s="272"/>
      <c r="EV97" s="272"/>
      <c r="EW97" s="272"/>
      <c r="EX97" s="272"/>
      <c r="EY97" s="272"/>
      <c r="EZ97" s="272"/>
      <c r="FA97" s="272"/>
      <c r="FB97" s="272"/>
      <c r="FC97" s="272"/>
      <c r="FD97" s="272"/>
      <c r="FE97" s="272"/>
      <c r="FF97" s="272"/>
      <c r="FG97" s="272"/>
      <c r="FH97" s="272"/>
      <c r="FI97" s="272"/>
      <c r="FJ97" s="272"/>
      <c r="FK97" s="272"/>
      <c r="FL97" s="272"/>
      <c r="FM97" s="272"/>
      <c r="FN97" s="272"/>
      <c r="FO97" s="272"/>
      <c r="FP97" s="272"/>
      <c r="FQ97" s="272"/>
      <c r="FR97" s="272"/>
      <c r="FS97" s="272"/>
      <c r="FT97" s="272"/>
      <c r="FU97" s="272"/>
      <c r="FV97" s="272"/>
      <c r="FW97" s="272"/>
      <c r="FX97" s="272"/>
      <c r="FY97" s="272"/>
      <c r="FZ97" s="272"/>
      <c r="GA97" s="272"/>
      <c r="GB97" s="272"/>
      <c r="GC97" s="272"/>
      <c r="GD97" s="272"/>
      <c r="GE97" s="272"/>
      <c r="GF97" s="272"/>
      <c r="GG97" s="272"/>
      <c r="GH97" s="272"/>
      <c r="GI97" s="272"/>
      <c r="GJ97" s="272"/>
      <c r="GK97" s="272"/>
      <c r="GL97" s="272"/>
      <c r="GM97" s="272"/>
      <c r="GN97" s="273"/>
    </row>
    <row r="98" spans="1:196" ht="15" thickBot="1" x14ac:dyDescent="0.4">
      <c r="A98" s="50"/>
      <c r="B98" s="264">
        <v>89</v>
      </c>
      <c r="C98" s="49" t="str">
        <f>IF(ISBLANK(Paramètres!B97),"",Paramètres!B97)</f>
        <v/>
      </c>
      <c r="D98" s="271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272"/>
      <c r="BD98" s="272"/>
      <c r="BE98" s="272"/>
      <c r="BF98" s="272"/>
      <c r="BG98" s="272"/>
      <c r="BH98" s="272"/>
      <c r="BI98" s="272"/>
      <c r="BJ98" s="272"/>
      <c r="BK98" s="272"/>
      <c r="BL98" s="272"/>
      <c r="BM98" s="272"/>
      <c r="BN98" s="272"/>
      <c r="BO98" s="272"/>
      <c r="BP98" s="272"/>
      <c r="BQ98" s="272"/>
      <c r="BR98" s="272"/>
      <c r="BS98" s="272"/>
      <c r="BT98" s="272"/>
      <c r="BU98" s="272"/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272"/>
      <c r="CK98" s="272"/>
      <c r="CL98" s="272"/>
      <c r="CM98" s="272"/>
      <c r="CN98" s="272"/>
      <c r="CO98" s="272"/>
      <c r="CP98" s="272"/>
      <c r="CQ98" s="272"/>
      <c r="CR98" s="272"/>
      <c r="CS98" s="272"/>
      <c r="CT98" s="272"/>
      <c r="CU98" s="272"/>
      <c r="CV98" s="272"/>
      <c r="CW98" s="272"/>
      <c r="CX98" s="272"/>
      <c r="CY98" s="272"/>
      <c r="CZ98" s="273"/>
      <c r="DA98" s="271"/>
      <c r="DB98" s="272"/>
      <c r="DC98" s="272"/>
      <c r="DD98" s="272"/>
      <c r="DE98" s="272"/>
      <c r="DF98" s="272"/>
      <c r="DG98" s="272"/>
      <c r="DH98" s="272"/>
      <c r="DI98" s="272"/>
      <c r="DJ98" s="272"/>
      <c r="DK98" s="272"/>
      <c r="DL98" s="272"/>
      <c r="DM98" s="272"/>
      <c r="DN98" s="272"/>
      <c r="DO98" s="272"/>
      <c r="DP98" s="272"/>
      <c r="DQ98" s="272"/>
      <c r="DR98" s="272"/>
      <c r="DS98" s="272"/>
      <c r="DT98" s="272"/>
      <c r="DU98" s="272"/>
      <c r="DV98" s="272"/>
      <c r="DW98" s="272"/>
      <c r="DX98" s="272"/>
      <c r="DY98" s="272"/>
      <c r="DZ98" s="272"/>
      <c r="EA98" s="272"/>
      <c r="EB98" s="272"/>
      <c r="EC98" s="272"/>
      <c r="ED98" s="272"/>
      <c r="EE98" s="272"/>
      <c r="EF98" s="272"/>
      <c r="EG98" s="272"/>
      <c r="EH98" s="272"/>
      <c r="EI98" s="272"/>
      <c r="EJ98" s="272"/>
      <c r="EK98" s="272"/>
      <c r="EL98" s="272"/>
      <c r="EM98" s="272"/>
      <c r="EN98" s="272"/>
      <c r="EO98" s="272"/>
      <c r="EP98" s="272"/>
      <c r="EQ98" s="272"/>
      <c r="ER98" s="272"/>
      <c r="ES98" s="272"/>
      <c r="ET98" s="272"/>
      <c r="EU98" s="272"/>
      <c r="EV98" s="272"/>
      <c r="EW98" s="272"/>
      <c r="EX98" s="272"/>
      <c r="EY98" s="272"/>
      <c r="EZ98" s="272"/>
      <c r="FA98" s="272"/>
      <c r="FB98" s="272"/>
      <c r="FC98" s="272"/>
      <c r="FD98" s="272"/>
      <c r="FE98" s="272"/>
      <c r="FF98" s="272"/>
      <c r="FG98" s="272"/>
      <c r="FH98" s="272"/>
      <c r="FI98" s="272"/>
      <c r="FJ98" s="272"/>
      <c r="FK98" s="272"/>
      <c r="FL98" s="272"/>
      <c r="FM98" s="272"/>
      <c r="FN98" s="272"/>
      <c r="FO98" s="272"/>
      <c r="FP98" s="272"/>
      <c r="FQ98" s="272"/>
      <c r="FR98" s="272"/>
      <c r="FS98" s="272"/>
      <c r="FT98" s="272"/>
      <c r="FU98" s="272"/>
      <c r="FV98" s="272"/>
      <c r="FW98" s="272"/>
      <c r="FX98" s="272"/>
      <c r="FY98" s="272"/>
      <c r="FZ98" s="272"/>
      <c r="GA98" s="272"/>
      <c r="GB98" s="272"/>
      <c r="GC98" s="272"/>
      <c r="GD98" s="272"/>
      <c r="GE98" s="272"/>
      <c r="GF98" s="272"/>
      <c r="GG98" s="272"/>
      <c r="GH98" s="272"/>
      <c r="GI98" s="272"/>
      <c r="GJ98" s="272"/>
      <c r="GK98" s="272"/>
      <c r="GL98" s="272"/>
      <c r="GM98" s="272"/>
      <c r="GN98" s="273"/>
    </row>
    <row r="99" spans="1:196" ht="15" thickBot="1" x14ac:dyDescent="0.4">
      <c r="A99" s="50"/>
      <c r="B99" s="264">
        <v>90</v>
      </c>
      <c r="C99" s="49" t="str">
        <f>IF(ISBLANK(Paramètres!B98),"",Paramètres!B98)</f>
        <v/>
      </c>
      <c r="D99" s="271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272"/>
      <c r="BO99" s="272"/>
      <c r="BP99" s="272"/>
      <c r="BQ99" s="272"/>
      <c r="BR99" s="272"/>
      <c r="BS99" s="272"/>
      <c r="BT99" s="272"/>
      <c r="BU99" s="272"/>
      <c r="BV99" s="272"/>
      <c r="BW99" s="272"/>
      <c r="BX99" s="272"/>
      <c r="BY99" s="272"/>
      <c r="BZ99" s="272"/>
      <c r="CA99" s="272"/>
      <c r="CB99" s="272"/>
      <c r="CC99" s="272"/>
      <c r="CD99" s="272"/>
      <c r="CE99" s="272"/>
      <c r="CF99" s="272"/>
      <c r="CG99" s="272"/>
      <c r="CH99" s="272"/>
      <c r="CI99" s="272"/>
      <c r="CJ99" s="272"/>
      <c r="CK99" s="272"/>
      <c r="CL99" s="272"/>
      <c r="CM99" s="272"/>
      <c r="CN99" s="272"/>
      <c r="CO99" s="272"/>
      <c r="CP99" s="272"/>
      <c r="CQ99" s="272"/>
      <c r="CR99" s="272"/>
      <c r="CS99" s="272"/>
      <c r="CT99" s="272"/>
      <c r="CU99" s="272"/>
      <c r="CV99" s="272"/>
      <c r="CW99" s="272"/>
      <c r="CX99" s="272"/>
      <c r="CY99" s="272"/>
      <c r="CZ99" s="273"/>
      <c r="DA99" s="271"/>
      <c r="DB99" s="272"/>
      <c r="DC99" s="272"/>
      <c r="DD99" s="272"/>
      <c r="DE99" s="272"/>
      <c r="DF99" s="272"/>
      <c r="DG99" s="272"/>
      <c r="DH99" s="272"/>
      <c r="DI99" s="272"/>
      <c r="DJ99" s="272"/>
      <c r="DK99" s="272"/>
      <c r="DL99" s="272"/>
      <c r="DM99" s="272"/>
      <c r="DN99" s="272"/>
      <c r="DO99" s="272"/>
      <c r="DP99" s="272"/>
      <c r="DQ99" s="272"/>
      <c r="DR99" s="272"/>
      <c r="DS99" s="272"/>
      <c r="DT99" s="272"/>
      <c r="DU99" s="272"/>
      <c r="DV99" s="272"/>
      <c r="DW99" s="272"/>
      <c r="DX99" s="272"/>
      <c r="DY99" s="272"/>
      <c r="DZ99" s="272"/>
      <c r="EA99" s="272"/>
      <c r="EB99" s="272"/>
      <c r="EC99" s="272"/>
      <c r="ED99" s="272"/>
      <c r="EE99" s="272"/>
      <c r="EF99" s="272"/>
      <c r="EG99" s="272"/>
      <c r="EH99" s="272"/>
      <c r="EI99" s="272"/>
      <c r="EJ99" s="272"/>
      <c r="EK99" s="272"/>
      <c r="EL99" s="272"/>
      <c r="EM99" s="272"/>
      <c r="EN99" s="272"/>
      <c r="EO99" s="272"/>
      <c r="EP99" s="272"/>
      <c r="EQ99" s="272"/>
      <c r="ER99" s="272"/>
      <c r="ES99" s="272"/>
      <c r="ET99" s="272"/>
      <c r="EU99" s="272"/>
      <c r="EV99" s="272"/>
      <c r="EW99" s="272"/>
      <c r="EX99" s="272"/>
      <c r="EY99" s="272"/>
      <c r="EZ99" s="272"/>
      <c r="FA99" s="272"/>
      <c r="FB99" s="272"/>
      <c r="FC99" s="272"/>
      <c r="FD99" s="272"/>
      <c r="FE99" s="272"/>
      <c r="FF99" s="272"/>
      <c r="FG99" s="272"/>
      <c r="FH99" s="272"/>
      <c r="FI99" s="272"/>
      <c r="FJ99" s="272"/>
      <c r="FK99" s="272"/>
      <c r="FL99" s="272"/>
      <c r="FM99" s="272"/>
      <c r="FN99" s="272"/>
      <c r="FO99" s="272"/>
      <c r="FP99" s="272"/>
      <c r="FQ99" s="272"/>
      <c r="FR99" s="272"/>
      <c r="FS99" s="272"/>
      <c r="FT99" s="272"/>
      <c r="FU99" s="272"/>
      <c r="FV99" s="272"/>
      <c r="FW99" s="272"/>
      <c r="FX99" s="272"/>
      <c r="FY99" s="272"/>
      <c r="FZ99" s="272"/>
      <c r="GA99" s="272"/>
      <c r="GB99" s="272"/>
      <c r="GC99" s="272"/>
      <c r="GD99" s="272"/>
      <c r="GE99" s="272"/>
      <c r="GF99" s="272"/>
      <c r="GG99" s="272"/>
      <c r="GH99" s="272"/>
      <c r="GI99" s="272"/>
      <c r="GJ99" s="272"/>
      <c r="GK99" s="272"/>
      <c r="GL99" s="272"/>
      <c r="GM99" s="272"/>
      <c r="GN99" s="273"/>
    </row>
    <row r="100" spans="1:196" ht="15" thickBot="1" x14ac:dyDescent="0.4">
      <c r="A100" s="50"/>
      <c r="B100" s="264">
        <v>91</v>
      </c>
      <c r="C100" s="49" t="str">
        <f>IF(ISBLANK(Paramètres!B99),"",Paramètres!B99)</f>
        <v/>
      </c>
      <c r="D100" s="271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  <c r="BG100" s="272"/>
      <c r="BH100" s="272"/>
      <c r="BI100" s="272"/>
      <c r="BJ100" s="272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272"/>
      <c r="BU100" s="272"/>
      <c r="BV100" s="272"/>
      <c r="BW100" s="272"/>
      <c r="BX100" s="272"/>
      <c r="BY100" s="272"/>
      <c r="BZ100" s="272"/>
      <c r="CA100" s="272"/>
      <c r="CB100" s="272"/>
      <c r="CC100" s="272"/>
      <c r="CD100" s="272"/>
      <c r="CE100" s="272"/>
      <c r="CF100" s="272"/>
      <c r="CG100" s="272"/>
      <c r="CH100" s="272"/>
      <c r="CI100" s="272"/>
      <c r="CJ100" s="272"/>
      <c r="CK100" s="272"/>
      <c r="CL100" s="272"/>
      <c r="CM100" s="272"/>
      <c r="CN100" s="272"/>
      <c r="CO100" s="272"/>
      <c r="CP100" s="272"/>
      <c r="CQ100" s="272"/>
      <c r="CR100" s="272"/>
      <c r="CS100" s="272"/>
      <c r="CT100" s="272"/>
      <c r="CU100" s="272"/>
      <c r="CV100" s="272"/>
      <c r="CW100" s="272"/>
      <c r="CX100" s="272"/>
      <c r="CY100" s="272"/>
      <c r="CZ100" s="273"/>
      <c r="DA100" s="271"/>
      <c r="DB100" s="272"/>
      <c r="DC100" s="272"/>
      <c r="DD100" s="272"/>
      <c r="DE100" s="272"/>
      <c r="DF100" s="272"/>
      <c r="DG100" s="272"/>
      <c r="DH100" s="272"/>
      <c r="DI100" s="272"/>
      <c r="DJ100" s="272"/>
      <c r="DK100" s="272"/>
      <c r="DL100" s="272"/>
      <c r="DM100" s="272"/>
      <c r="DN100" s="272"/>
      <c r="DO100" s="272"/>
      <c r="DP100" s="272"/>
      <c r="DQ100" s="272"/>
      <c r="DR100" s="272"/>
      <c r="DS100" s="272"/>
      <c r="DT100" s="272"/>
      <c r="DU100" s="272"/>
      <c r="DV100" s="272"/>
      <c r="DW100" s="272"/>
      <c r="DX100" s="272"/>
      <c r="DY100" s="272"/>
      <c r="DZ100" s="272"/>
      <c r="EA100" s="272"/>
      <c r="EB100" s="272"/>
      <c r="EC100" s="272"/>
      <c r="ED100" s="272"/>
      <c r="EE100" s="272"/>
      <c r="EF100" s="272"/>
      <c r="EG100" s="272"/>
      <c r="EH100" s="272"/>
      <c r="EI100" s="272"/>
      <c r="EJ100" s="272"/>
      <c r="EK100" s="272"/>
      <c r="EL100" s="272"/>
      <c r="EM100" s="272"/>
      <c r="EN100" s="272"/>
      <c r="EO100" s="272"/>
      <c r="EP100" s="272"/>
      <c r="EQ100" s="272"/>
      <c r="ER100" s="272"/>
      <c r="ES100" s="272"/>
      <c r="ET100" s="272"/>
      <c r="EU100" s="272"/>
      <c r="EV100" s="272"/>
      <c r="EW100" s="272"/>
      <c r="EX100" s="272"/>
      <c r="EY100" s="272"/>
      <c r="EZ100" s="272"/>
      <c r="FA100" s="272"/>
      <c r="FB100" s="272"/>
      <c r="FC100" s="272"/>
      <c r="FD100" s="272"/>
      <c r="FE100" s="272"/>
      <c r="FF100" s="272"/>
      <c r="FG100" s="272"/>
      <c r="FH100" s="272"/>
      <c r="FI100" s="272"/>
      <c r="FJ100" s="272"/>
      <c r="FK100" s="272"/>
      <c r="FL100" s="272"/>
      <c r="FM100" s="272"/>
      <c r="FN100" s="272"/>
      <c r="FO100" s="272"/>
      <c r="FP100" s="272"/>
      <c r="FQ100" s="272"/>
      <c r="FR100" s="272"/>
      <c r="FS100" s="272"/>
      <c r="FT100" s="272"/>
      <c r="FU100" s="272"/>
      <c r="FV100" s="272"/>
      <c r="FW100" s="272"/>
      <c r="FX100" s="272"/>
      <c r="FY100" s="272"/>
      <c r="FZ100" s="272"/>
      <c r="GA100" s="272"/>
      <c r="GB100" s="272"/>
      <c r="GC100" s="272"/>
      <c r="GD100" s="272"/>
      <c r="GE100" s="272"/>
      <c r="GF100" s="272"/>
      <c r="GG100" s="272"/>
      <c r="GH100" s="272"/>
      <c r="GI100" s="272"/>
      <c r="GJ100" s="272"/>
      <c r="GK100" s="272"/>
      <c r="GL100" s="272"/>
      <c r="GM100" s="272"/>
      <c r="GN100" s="273"/>
    </row>
    <row r="101" spans="1:196" ht="15" thickBot="1" x14ac:dyDescent="0.4">
      <c r="A101" s="50"/>
      <c r="B101" s="264">
        <v>92</v>
      </c>
      <c r="C101" s="49" t="str">
        <f>IF(ISBLANK(Paramètres!B100),"",Paramètres!B100)</f>
        <v/>
      </c>
      <c r="D101" s="271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  <c r="BG101" s="272"/>
      <c r="BH101" s="272"/>
      <c r="BI101" s="272"/>
      <c r="BJ101" s="272"/>
      <c r="BK101" s="272"/>
      <c r="BL101" s="272"/>
      <c r="BM101" s="272"/>
      <c r="BN101" s="272"/>
      <c r="BO101" s="272"/>
      <c r="BP101" s="272"/>
      <c r="BQ101" s="272"/>
      <c r="BR101" s="272"/>
      <c r="BS101" s="272"/>
      <c r="BT101" s="272"/>
      <c r="BU101" s="272"/>
      <c r="BV101" s="272"/>
      <c r="BW101" s="272"/>
      <c r="BX101" s="272"/>
      <c r="BY101" s="272"/>
      <c r="BZ101" s="272"/>
      <c r="CA101" s="272"/>
      <c r="CB101" s="272"/>
      <c r="CC101" s="272"/>
      <c r="CD101" s="272"/>
      <c r="CE101" s="272"/>
      <c r="CF101" s="272"/>
      <c r="CG101" s="272"/>
      <c r="CH101" s="272"/>
      <c r="CI101" s="272"/>
      <c r="CJ101" s="272"/>
      <c r="CK101" s="272"/>
      <c r="CL101" s="272"/>
      <c r="CM101" s="272"/>
      <c r="CN101" s="272"/>
      <c r="CO101" s="272"/>
      <c r="CP101" s="272"/>
      <c r="CQ101" s="272"/>
      <c r="CR101" s="272"/>
      <c r="CS101" s="272"/>
      <c r="CT101" s="272"/>
      <c r="CU101" s="272"/>
      <c r="CV101" s="272"/>
      <c r="CW101" s="272"/>
      <c r="CX101" s="272"/>
      <c r="CY101" s="272"/>
      <c r="CZ101" s="273"/>
      <c r="DA101" s="271"/>
      <c r="DB101" s="272"/>
      <c r="DC101" s="272"/>
      <c r="DD101" s="272"/>
      <c r="DE101" s="272"/>
      <c r="DF101" s="272"/>
      <c r="DG101" s="272"/>
      <c r="DH101" s="272"/>
      <c r="DI101" s="272"/>
      <c r="DJ101" s="272"/>
      <c r="DK101" s="272"/>
      <c r="DL101" s="272"/>
      <c r="DM101" s="272"/>
      <c r="DN101" s="272"/>
      <c r="DO101" s="272"/>
      <c r="DP101" s="272"/>
      <c r="DQ101" s="272"/>
      <c r="DR101" s="272"/>
      <c r="DS101" s="272"/>
      <c r="DT101" s="272"/>
      <c r="DU101" s="272"/>
      <c r="DV101" s="272"/>
      <c r="DW101" s="272"/>
      <c r="DX101" s="272"/>
      <c r="DY101" s="272"/>
      <c r="DZ101" s="272"/>
      <c r="EA101" s="272"/>
      <c r="EB101" s="272"/>
      <c r="EC101" s="272"/>
      <c r="ED101" s="272"/>
      <c r="EE101" s="272"/>
      <c r="EF101" s="272"/>
      <c r="EG101" s="272"/>
      <c r="EH101" s="272"/>
      <c r="EI101" s="272"/>
      <c r="EJ101" s="272"/>
      <c r="EK101" s="272"/>
      <c r="EL101" s="272"/>
      <c r="EM101" s="272"/>
      <c r="EN101" s="272"/>
      <c r="EO101" s="272"/>
      <c r="EP101" s="272"/>
      <c r="EQ101" s="272"/>
      <c r="ER101" s="272"/>
      <c r="ES101" s="272"/>
      <c r="ET101" s="272"/>
      <c r="EU101" s="272"/>
      <c r="EV101" s="272"/>
      <c r="EW101" s="272"/>
      <c r="EX101" s="272"/>
      <c r="EY101" s="272"/>
      <c r="EZ101" s="272"/>
      <c r="FA101" s="272"/>
      <c r="FB101" s="272"/>
      <c r="FC101" s="272"/>
      <c r="FD101" s="272"/>
      <c r="FE101" s="272"/>
      <c r="FF101" s="272"/>
      <c r="FG101" s="272"/>
      <c r="FH101" s="272"/>
      <c r="FI101" s="272"/>
      <c r="FJ101" s="272"/>
      <c r="FK101" s="272"/>
      <c r="FL101" s="272"/>
      <c r="FM101" s="272"/>
      <c r="FN101" s="272"/>
      <c r="FO101" s="272"/>
      <c r="FP101" s="272"/>
      <c r="FQ101" s="272"/>
      <c r="FR101" s="272"/>
      <c r="FS101" s="272"/>
      <c r="FT101" s="272"/>
      <c r="FU101" s="272"/>
      <c r="FV101" s="272"/>
      <c r="FW101" s="272"/>
      <c r="FX101" s="272"/>
      <c r="FY101" s="272"/>
      <c r="FZ101" s="272"/>
      <c r="GA101" s="272"/>
      <c r="GB101" s="272"/>
      <c r="GC101" s="272"/>
      <c r="GD101" s="272"/>
      <c r="GE101" s="272"/>
      <c r="GF101" s="272"/>
      <c r="GG101" s="272"/>
      <c r="GH101" s="272"/>
      <c r="GI101" s="272"/>
      <c r="GJ101" s="272"/>
      <c r="GK101" s="272"/>
      <c r="GL101" s="272"/>
      <c r="GM101" s="272"/>
      <c r="GN101" s="273"/>
    </row>
    <row r="102" spans="1:196" ht="15" thickBot="1" x14ac:dyDescent="0.4">
      <c r="A102" s="50"/>
      <c r="B102" s="264">
        <v>93</v>
      </c>
      <c r="C102" s="49" t="str">
        <f>IF(ISBLANK(Paramètres!B101),"",Paramètres!B101)</f>
        <v/>
      </c>
      <c r="D102" s="271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  <c r="BG102" s="272"/>
      <c r="BH102" s="272"/>
      <c r="BI102" s="272"/>
      <c r="BJ102" s="272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272"/>
      <c r="BU102" s="272"/>
      <c r="BV102" s="272"/>
      <c r="BW102" s="272"/>
      <c r="BX102" s="272"/>
      <c r="BY102" s="272"/>
      <c r="BZ102" s="272"/>
      <c r="CA102" s="272"/>
      <c r="CB102" s="272"/>
      <c r="CC102" s="272"/>
      <c r="CD102" s="272"/>
      <c r="CE102" s="272"/>
      <c r="CF102" s="272"/>
      <c r="CG102" s="272"/>
      <c r="CH102" s="272"/>
      <c r="CI102" s="272"/>
      <c r="CJ102" s="272"/>
      <c r="CK102" s="272"/>
      <c r="CL102" s="272"/>
      <c r="CM102" s="272"/>
      <c r="CN102" s="272"/>
      <c r="CO102" s="272"/>
      <c r="CP102" s="272"/>
      <c r="CQ102" s="272"/>
      <c r="CR102" s="272"/>
      <c r="CS102" s="272"/>
      <c r="CT102" s="272"/>
      <c r="CU102" s="272"/>
      <c r="CV102" s="272"/>
      <c r="CW102" s="272"/>
      <c r="CX102" s="272"/>
      <c r="CY102" s="272"/>
      <c r="CZ102" s="273"/>
      <c r="DA102" s="271"/>
      <c r="DB102" s="272"/>
      <c r="DC102" s="272"/>
      <c r="DD102" s="272"/>
      <c r="DE102" s="272"/>
      <c r="DF102" s="272"/>
      <c r="DG102" s="272"/>
      <c r="DH102" s="272"/>
      <c r="DI102" s="272"/>
      <c r="DJ102" s="272"/>
      <c r="DK102" s="272"/>
      <c r="DL102" s="272"/>
      <c r="DM102" s="272"/>
      <c r="DN102" s="272"/>
      <c r="DO102" s="272"/>
      <c r="DP102" s="272"/>
      <c r="DQ102" s="272"/>
      <c r="DR102" s="272"/>
      <c r="DS102" s="272"/>
      <c r="DT102" s="272"/>
      <c r="DU102" s="272"/>
      <c r="DV102" s="272"/>
      <c r="DW102" s="272"/>
      <c r="DX102" s="272"/>
      <c r="DY102" s="272"/>
      <c r="DZ102" s="272"/>
      <c r="EA102" s="272"/>
      <c r="EB102" s="272"/>
      <c r="EC102" s="272"/>
      <c r="ED102" s="272"/>
      <c r="EE102" s="272"/>
      <c r="EF102" s="272"/>
      <c r="EG102" s="272"/>
      <c r="EH102" s="272"/>
      <c r="EI102" s="272"/>
      <c r="EJ102" s="272"/>
      <c r="EK102" s="272"/>
      <c r="EL102" s="272"/>
      <c r="EM102" s="272"/>
      <c r="EN102" s="272"/>
      <c r="EO102" s="272"/>
      <c r="EP102" s="272"/>
      <c r="EQ102" s="272"/>
      <c r="ER102" s="272"/>
      <c r="ES102" s="272"/>
      <c r="ET102" s="272"/>
      <c r="EU102" s="272"/>
      <c r="EV102" s="272"/>
      <c r="EW102" s="272"/>
      <c r="EX102" s="272"/>
      <c r="EY102" s="272"/>
      <c r="EZ102" s="272"/>
      <c r="FA102" s="272"/>
      <c r="FB102" s="272"/>
      <c r="FC102" s="272"/>
      <c r="FD102" s="272"/>
      <c r="FE102" s="272"/>
      <c r="FF102" s="272"/>
      <c r="FG102" s="272"/>
      <c r="FH102" s="272"/>
      <c r="FI102" s="272"/>
      <c r="FJ102" s="272"/>
      <c r="FK102" s="272"/>
      <c r="FL102" s="272"/>
      <c r="FM102" s="272"/>
      <c r="FN102" s="272"/>
      <c r="FO102" s="272"/>
      <c r="FP102" s="272"/>
      <c r="FQ102" s="272"/>
      <c r="FR102" s="272"/>
      <c r="FS102" s="272"/>
      <c r="FT102" s="272"/>
      <c r="FU102" s="272"/>
      <c r="FV102" s="272"/>
      <c r="FW102" s="272"/>
      <c r="FX102" s="272"/>
      <c r="FY102" s="272"/>
      <c r="FZ102" s="272"/>
      <c r="GA102" s="272"/>
      <c r="GB102" s="272"/>
      <c r="GC102" s="272"/>
      <c r="GD102" s="272"/>
      <c r="GE102" s="272"/>
      <c r="GF102" s="272"/>
      <c r="GG102" s="272"/>
      <c r="GH102" s="272"/>
      <c r="GI102" s="272"/>
      <c r="GJ102" s="272"/>
      <c r="GK102" s="272"/>
      <c r="GL102" s="272"/>
      <c r="GM102" s="272"/>
      <c r="GN102" s="273"/>
    </row>
    <row r="103" spans="1:196" ht="15" thickBot="1" x14ac:dyDescent="0.4">
      <c r="A103" s="50"/>
      <c r="B103" s="264">
        <v>94</v>
      </c>
      <c r="C103" s="49" t="str">
        <f>IF(ISBLANK(Paramètres!B102),"",Paramètres!B102)</f>
        <v/>
      </c>
      <c r="D103" s="271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272"/>
      <c r="BU103" s="272"/>
      <c r="BV103" s="272"/>
      <c r="BW103" s="272"/>
      <c r="BX103" s="272"/>
      <c r="BY103" s="272"/>
      <c r="BZ103" s="272"/>
      <c r="CA103" s="272"/>
      <c r="CB103" s="272"/>
      <c r="CC103" s="272"/>
      <c r="CD103" s="272"/>
      <c r="CE103" s="272"/>
      <c r="CF103" s="272"/>
      <c r="CG103" s="272"/>
      <c r="CH103" s="272"/>
      <c r="CI103" s="272"/>
      <c r="CJ103" s="272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2"/>
      <c r="CV103" s="272"/>
      <c r="CW103" s="272"/>
      <c r="CX103" s="272"/>
      <c r="CY103" s="272"/>
      <c r="CZ103" s="273"/>
      <c r="DA103" s="271"/>
      <c r="DB103" s="272"/>
      <c r="DC103" s="272"/>
      <c r="DD103" s="272"/>
      <c r="DE103" s="272"/>
      <c r="DF103" s="272"/>
      <c r="DG103" s="272"/>
      <c r="DH103" s="272"/>
      <c r="DI103" s="272"/>
      <c r="DJ103" s="272"/>
      <c r="DK103" s="272"/>
      <c r="DL103" s="272"/>
      <c r="DM103" s="272"/>
      <c r="DN103" s="272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272"/>
      <c r="EA103" s="272"/>
      <c r="EB103" s="272"/>
      <c r="EC103" s="272"/>
      <c r="ED103" s="272"/>
      <c r="EE103" s="272"/>
      <c r="EF103" s="272"/>
      <c r="EG103" s="272"/>
      <c r="EH103" s="272"/>
      <c r="EI103" s="272"/>
      <c r="EJ103" s="272"/>
      <c r="EK103" s="272"/>
      <c r="EL103" s="272"/>
      <c r="EM103" s="272"/>
      <c r="EN103" s="272"/>
      <c r="EO103" s="272"/>
      <c r="EP103" s="272"/>
      <c r="EQ103" s="272"/>
      <c r="ER103" s="272"/>
      <c r="ES103" s="272"/>
      <c r="ET103" s="272"/>
      <c r="EU103" s="272"/>
      <c r="EV103" s="272"/>
      <c r="EW103" s="272"/>
      <c r="EX103" s="272"/>
      <c r="EY103" s="272"/>
      <c r="EZ103" s="272"/>
      <c r="FA103" s="272"/>
      <c r="FB103" s="272"/>
      <c r="FC103" s="272"/>
      <c r="FD103" s="272"/>
      <c r="FE103" s="272"/>
      <c r="FF103" s="272"/>
      <c r="FG103" s="272"/>
      <c r="FH103" s="272"/>
      <c r="FI103" s="272"/>
      <c r="FJ103" s="272"/>
      <c r="FK103" s="272"/>
      <c r="FL103" s="272"/>
      <c r="FM103" s="272"/>
      <c r="FN103" s="272"/>
      <c r="FO103" s="272"/>
      <c r="FP103" s="272"/>
      <c r="FQ103" s="272"/>
      <c r="FR103" s="272"/>
      <c r="FS103" s="272"/>
      <c r="FT103" s="272"/>
      <c r="FU103" s="272"/>
      <c r="FV103" s="272"/>
      <c r="FW103" s="272"/>
      <c r="FX103" s="272"/>
      <c r="FY103" s="272"/>
      <c r="FZ103" s="272"/>
      <c r="GA103" s="272"/>
      <c r="GB103" s="272"/>
      <c r="GC103" s="272"/>
      <c r="GD103" s="272"/>
      <c r="GE103" s="272"/>
      <c r="GF103" s="272"/>
      <c r="GG103" s="272"/>
      <c r="GH103" s="272"/>
      <c r="GI103" s="272"/>
      <c r="GJ103" s="272"/>
      <c r="GK103" s="272"/>
      <c r="GL103" s="272"/>
      <c r="GM103" s="272"/>
      <c r="GN103" s="273"/>
    </row>
    <row r="104" spans="1:196" ht="15" thickBot="1" x14ac:dyDescent="0.4">
      <c r="A104" s="50"/>
      <c r="B104" s="264">
        <v>95</v>
      </c>
      <c r="C104" s="49" t="str">
        <f>IF(ISBLANK(Paramètres!B103),"",Paramètres!B103)</f>
        <v/>
      </c>
      <c r="D104" s="271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2"/>
      <c r="BI104" s="272"/>
      <c r="BJ104" s="272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  <c r="CT104" s="272"/>
      <c r="CU104" s="272"/>
      <c r="CV104" s="272"/>
      <c r="CW104" s="272"/>
      <c r="CX104" s="272"/>
      <c r="CY104" s="272"/>
      <c r="CZ104" s="273"/>
      <c r="DA104" s="271"/>
      <c r="DB104" s="272"/>
      <c r="DC104" s="272"/>
      <c r="DD104" s="272"/>
      <c r="DE104" s="272"/>
      <c r="DF104" s="272"/>
      <c r="DG104" s="272"/>
      <c r="DH104" s="272"/>
      <c r="DI104" s="272"/>
      <c r="DJ104" s="272"/>
      <c r="DK104" s="272"/>
      <c r="DL104" s="272"/>
      <c r="DM104" s="272"/>
      <c r="DN104" s="272"/>
      <c r="DO104" s="272"/>
      <c r="DP104" s="272"/>
      <c r="DQ104" s="272"/>
      <c r="DR104" s="272"/>
      <c r="DS104" s="272"/>
      <c r="DT104" s="272"/>
      <c r="DU104" s="272"/>
      <c r="DV104" s="272"/>
      <c r="DW104" s="272"/>
      <c r="DX104" s="272"/>
      <c r="DY104" s="272"/>
      <c r="DZ104" s="272"/>
      <c r="EA104" s="272"/>
      <c r="EB104" s="272"/>
      <c r="EC104" s="272"/>
      <c r="ED104" s="272"/>
      <c r="EE104" s="272"/>
      <c r="EF104" s="272"/>
      <c r="EG104" s="272"/>
      <c r="EH104" s="272"/>
      <c r="EI104" s="272"/>
      <c r="EJ104" s="272"/>
      <c r="EK104" s="272"/>
      <c r="EL104" s="272"/>
      <c r="EM104" s="272"/>
      <c r="EN104" s="272"/>
      <c r="EO104" s="272"/>
      <c r="EP104" s="272"/>
      <c r="EQ104" s="272"/>
      <c r="ER104" s="272"/>
      <c r="ES104" s="272"/>
      <c r="ET104" s="272"/>
      <c r="EU104" s="272"/>
      <c r="EV104" s="272"/>
      <c r="EW104" s="272"/>
      <c r="EX104" s="272"/>
      <c r="EY104" s="272"/>
      <c r="EZ104" s="272"/>
      <c r="FA104" s="272"/>
      <c r="FB104" s="272"/>
      <c r="FC104" s="272"/>
      <c r="FD104" s="272"/>
      <c r="FE104" s="272"/>
      <c r="FF104" s="272"/>
      <c r="FG104" s="272"/>
      <c r="FH104" s="272"/>
      <c r="FI104" s="272"/>
      <c r="FJ104" s="272"/>
      <c r="FK104" s="272"/>
      <c r="FL104" s="272"/>
      <c r="FM104" s="272"/>
      <c r="FN104" s="272"/>
      <c r="FO104" s="272"/>
      <c r="FP104" s="272"/>
      <c r="FQ104" s="272"/>
      <c r="FR104" s="272"/>
      <c r="FS104" s="272"/>
      <c r="FT104" s="272"/>
      <c r="FU104" s="272"/>
      <c r="FV104" s="272"/>
      <c r="FW104" s="272"/>
      <c r="FX104" s="272"/>
      <c r="FY104" s="272"/>
      <c r="FZ104" s="272"/>
      <c r="GA104" s="272"/>
      <c r="GB104" s="272"/>
      <c r="GC104" s="272"/>
      <c r="GD104" s="272"/>
      <c r="GE104" s="272"/>
      <c r="GF104" s="272"/>
      <c r="GG104" s="272"/>
      <c r="GH104" s="272"/>
      <c r="GI104" s="272"/>
      <c r="GJ104" s="272"/>
      <c r="GK104" s="272"/>
      <c r="GL104" s="272"/>
      <c r="GM104" s="272"/>
      <c r="GN104" s="273"/>
    </row>
    <row r="105" spans="1:196" ht="15" thickBot="1" x14ac:dyDescent="0.4">
      <c r="A105" s="50"/>
      <c r="B105" s="264">
        <v>96</v>
      </c>
      <c r="C105" s="49" t="str">
        <f>IF(ISBLANK(Paramètres!B104),"",Paramètres!B104)</f>
        <v/>
      </c>
      <c r="D105" s="271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272"/>
      <c r="BD105" s="272"/>
      <c r="BE105" s="272"/>
      <c r="BF105" s="272"/>
      <c r="BG105" s="272"/>
      <c r="BH105" s="272"/>
      <c r="BI105" s="272"/>
      <c r="BJ105" s="272"/>
      <c r="BK105" s="272"/>
      <c r="BL105" s="272"/>
      <c r="BM105" s="272"/>
      <c r="BN105" s="272"/>
      <c r="BO105" s="272"/>
      <c r="BP105" s="272"/>
      <c r="BQ105" s="272"/>
      <c r="BR105" s="272"/>
      <c r="BS105" s="272"/>
      <c r="BT105" s="272"/>
      <c r="BU105" s="272"/>
      <c r="BV105" s="272"/>
      <c r="BW105" s="272"/>
      <c r="BX105" s="272"/>
      <c r="BY105" s="272"/>
      <c r="BZ105" s="272"/>
      <c r="CA105" s="272"/>
      <c r="CB105" s="272"/>
      <c r="CC105" s="272"/>
      <c r="CD105" s="272"/>
      <c r="CE105" s="272"/>
      <c r="CF105" s="272"/>
      <c r="CG105" s="272"/>
      <c r="CH105" s="272"/>
      <c r="CI105" s="272"/>
      <c r="CJ105" s="272"/>
      <c r="CK105" s="272"/>
      <c r="CL105" s="272"/>
      <c r="CM105" s="272"/>
      <c r="CN105" s="272"/>
      <c r="CO105" s="272"/>
      <c r="CP105" s="272"/>
      <c r="CQ105" s="272"/>
      <c r="CR105" s="272"/>
      <c r="CS105" s="272"/>
      <c r="CT105" s="272"/>
      <c r="CU105" s="272"/>
      <c r="CV105" s="272"/>
      <c r="CW105" s="272"/>
      <c r="CX105" s="272"/>
      <c r="CY105" s="272"/>
      <c r="CZ105" s="273"/>
      <c r="DA105" s="271"/>
      <c r="DB105" s="272"/>
      <c r="DC105" s="272"/>
      <c r="DD105" s="272"/>
      <c r="DE105" s="272"/>
      <c r="DF105" s="272"/>
      <c r="DG105" s="272"/>
      <c r="DH105" s="272"/>
      <c r="DI105" s="272"/>
      <c r="DJ105" s="272"/>
      <c r="DK105" s="272"/>
      <c r="DL105" s="272"/>
      <c r="DM105" s="272"/>
      <c r="DN105" s="272"/>
      <c r="DO105" s="272"/>
      <c r="DP105" s="272"/>
      <c r="DQ105" s="272"/>
      <c r="DR105" s="272"/>
      <c r="DS105" s="272"/>
      <c r="DT105" s="272"/>
      <c r="DU105" s="272"/>
      <c r="DV105" s="272"/>
      <c r="DW105" s="272"/>
      <c r="DX105" s="272"/>
      <c r="DY105" s="272"/>
      <c r="DZ105" s="272"/>
      <c r="EA105" s="272"/>
      <c r="EB105" s="272"/>
      <c r="EC105" s="272"/>
      <c r="ED105" s="272"/>
      <c r="EE105" s="272"/>
      <c r="EF105" s="272"/>
      <c r="EG105" s="272"/>
      <c r="EH105" s="272"/>
      <c r="EI105" s="272"/>
      <c r="EJ105" s="272"/>
      <c r="EK105" s="272"/>
      <c r="EL105" s="272"/>
      <c r="EM105" s="272"/>
      <c r="EN105" s="272"/>
      <c r="EO105" s="272"/>
      <c r="EP105" s="272"/>
      <c r="EQ105" s="272"/>
      <c r="ER105" s="272"/>
      <c r="ES105" s="272"/>
      <c r="ET105" s="272"/>
      <c r="EU105" s="272"/>
      <c r="EV105" s="272"/>
      <c r="EW105" s="272"/>
      <c r="EX105" s="272"/>
      <c r="EY105" s="272"/>
      <c r="EZ105" s="272"/>
      <c r="FA105" s="272"/>
      <c r="FB105" s="272"/>
      <c r="FC105" s="272"/>
      <c r="FD105" s="272"/>
      <c r="FE105" s="272"/>
      <c r="FF105" s="272"/>
      <c r="FG105" s="272"/>
      <c r="FH105" s="272"/>
      <c r="FI105" s="272"/>
      <c r="FJ105" s="272"/>
      <c r="FK105" s="272"/>
      <c r="FL105" s="272"/>
      <c r="FM105" s="272"/>
      <c r="FN105" s="272"/>
      <c r="FO105" s="272"/>
      <c r="FP105" s="272"/>
      <c r="FQ105" s="272"/>
      <c r="FR105" s="272"/>
      <c r="FS105" s="272"/>
      <c r="FT105" s="272"/>
      <c r="FU105" s="272"/>
      <c r="FV105" s="272"/>
      <c r="FW105" s="272"/>
      <c r="FX105" s="272"/>
      <c r="FY105" s="272"/>
      <c r="FZ105" s="272"/>
      <c r="GA105" s="272"/>
      <c r="GB105" s="272"/>
      <c r="GC105" s="272"/>
      <c r="GD105" s="272"/>
      <c r="GE105" s="272"/>
      <c r="GF105" s="272"/>
      <c r="GG105" s="272"/>
      <c r="GH105" s="272"/>
      <c r="GI105" s="272"/>
      <c r="GJ105" s="272"/>
      <c r="GK105" s="272"/>
      <c r="GL105" s="272"/>
      <c r="GM105" s="272"/>
      <c r="GN105" s="273"/>
    </row>
    <row r="106" spans="1:196" ht="15" thickBot="1" x14ac:dyDescent="0.4">
      <c r="A106" s="50"/>
      <c r="B106" s="264">
        <v>97</v>
      </c>
      <c r="C106" s="49" t="str">
        <f>IF(ISBLANK(Paramètres!B105),"",Paramètres!B105)</f>
        <v/>
      </c>
      <c r="D106" s="271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272"/>
      <c r="BD106" s="272"/>
      <c r="BE106" s="272"/>
      <c r="BF106" s="272"/>
      <c r="BG106" s="272"/>
      <c r="BH106" s="272"/>
      <c r="BI106" s="272"/>
      <c r="BJ106" s="272"/>
      <c r="BK106" s="272"/>
      <c r="BL106" s="272"/>
      <c r="BM106" s="272"/>
      <c r="BN106" s="272"/>
      <c r="BO106" s="272"/>
      <c r="BP106" s="272"/>
      <c r="BQ106" s="272"/>
      <c r="BR106" s="272"/>
      <c r="BS106" s="272"/>
      <c r="BT106" s="272"/>
      <c r="BU106" s="272"/>
      <c r="BV106" s="272"/>
      <c r="BW106" s="272"/>
      <c r="BX106" s="272"/>
      <c r="BY106" s="272"/>
      <c r="BZ106" s="272"/>
      <c r="CA106" s="272"/>
      <c r="CB106" s="272"/>
      <c r="CC106" s="272"/>
      <c r="CD106" s="272"/>
      <c r="CE106" s="272"/>
      <c r="CF106" s="272"/>
      <c r="CG106" s="272"/>
      <c r="CH106" s="272"/>
      <c r="CI106" s="272"/>
      <c r="CJ106" s="272"/>
      <c r="CK106" s="272"/>
      <c r="CL106" s="272"/>
      <c r="CM106" s="272"/>
      <c r="CN106" s="272"/>
      <c r="CO106" s="272"/>
      <c r="CP106" s="272"/>
      <c r="CQ106" s="272"/>
      <c r="CR106" s="272"/>
      <c r="CS106" s="272"/>
      <c r="CT106" s="272"/>
      <c r="CU106" s="272"/>
      <c r="CV106" s="272"/>
      <c r="CW106" s="272"/>
      <c r="CX106" s="272"/>
      <c r="CY106" s="272"/>
      <c r="CZ106" s="273"/>
      <c r="DA106" s="271"/>
      <c r="DB106" s="272"/>
      <c r="DC106" s="272"/>
      <c r="DD106" s="272"/>
      <c r="DE106" s="272"/>
      <c r="DF106" s="272"/>
      <c r="DG106" s="272"/>
      <c r="DH106" s="272"/>
      <c r="DI106" s="272"/>
      <c r="DJ106" s="272"/>
      <c r="DK106" s="272"/>
      <c r="DL106" s="272"/>
      <c r="DM106" s="272"/>
      <c r="DN106" s="272"/>
      <c r="DO106" s="272"/>
      <c r="DP106" s="272"/>
      <c r="DQ106" s="272"/>
      <c r="DR106" s="272"/>
      <c r="DS106" s="272"/>
      <c r="DT106" s="272"/>
      <c r="DU106" s="272"/>
      <c r="DV106" s="272"/>
      <c r="DW106" s="272"/>
      <c r="DX106" s="272"/>
      <c r="DY106" s="272"/>
      <c r="DZ106" s="272"/>
      <c r="EA106" s="272"/>
      <c r="EB106" s="272"/>
      <c r="EC106" s="272"/>
      <c r="ED106" s="272"/>
      <c r="EE106" s="272"/>
      <c r="EF106" s="272"/>
      <c r="EG106" s="272"/>
      <c r="EH106" s="272"/>
      <c r="EI106" s="272"/>
      <c r="EJ106" s="272"/>
      <c r="EK106" s="272"/>
      <c r="EL106" s="272"/>
      <c r="EM106" s="272"/>
      <c r="EN106" s="272"/>
      <c r="EO106" s="272"/>
      <c r="EP106" s="272"/>
      <c r="EQ106" s="272"/>
      <c r="ER106" s="272"/>
      <c r="ES106" s="272"/>
      <c r="ET106" s="272"/>
      <c r="EU106" s="272"/>
      <c r="EV106" s="272"/>
      <c r="EW106" s="272"/>
      <c r="EX106" s="272"/>
      <c r="EY106" s="272"/>
      <c r="EZ106" s="272"/>
      <c r="FA106" s="272"/>
      <c r="FB106" s="272"/>
      <c r="FC106" s="272"/>
      <c r="FD106" s="272"/>
      <c r="FE106" s="272"/>
      <c r="FF106" s="272"/>
      <c r="FG106" s="272"/>
      <c r="FH106" s="272"/>
      <c r="FI106" s="272"/>
      <c r="FJ106" s="272"/>
      <c r="FK106" s="272"/>
      <c r="FL106" s="272"/>
      <c r="FM106" s="272"/>
      <c r="FN106" s="272"/>
      <c r="FO106" s="272"/>
      <c r="FP106" s="272"/>
      <c r="FQ106" s="272"/>
      <c r="FR106" s="272"/>
      <c r="FS106" s="272"/>
      <c r="FT106" s="272"/>
      <c r="FU106" s="272"/>
      <c r="FV106" s="272"/>
      <c r="FW106" s="272"/>
      <c r="FX106" s="272"/>
      <c r="FY106" s="272"/>
      <c r="FZ106" s="272"/>
      <c r="GA106" s="272"/>
      <c r="GB106" s="272"/>
      <c r="GC106" s="272"/>
      <c r="GD106" s="272"/>
      <c r="GE106" s="272"/>
      <c r="GF106" s="272"/>
      <c r="GG106" s="272"/>
      <c r="GH106" s="272"/>
      <c r="GI106" s="272"/>
      <c r="GJ106" s="272"/>
      <c r="GK106" s="272"/>
      <c r="GL106" s="272"/>
      <c r="GM106" s="272"/>
      <c r="GN106" s="273"/>
    </row>
    <row r="107" spans="1:196" ht="15" thickBot="1" x14ac:dyDescent="0.4">
      <c r="A107" s="50"/>
      <c r="B107" s="264">
        <v>98</v>
      </c>
      <c r="C107" s="49" t="str">
        <f>IF(ISBLANK(Paramètres!B106),"",Paramètres!B106)</f>
        <v/>
      </c>
      <c r="D107" s="271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272"/>
      <c r="BD107" s="272"/>
      <c r="BE107" s="272"/>
      <c r="BF107" s="272"/>
      <c r="BG107" s="272"/>
      <c r="BH107" s="272"/>
      <c r="BI107" s="272"/>
      <c r="BJ107" s="272"/>
      <c r="BK107" s="272"/>
      <c r="BL107" s="272"/>
      <c r="BM107" s="272"/>
      <c r="BN107" s="272"/>
      <c r="BO107" s="272"/>
      <c r="BP107" s="272"/>
      <c r="BQ107" s="272"/>
      <c r="BR107" s="272"/>
      <c r="BS107" s="272"/>
      <c r="BT107" s="272"/>
      <c r="BU107" s="272"/>
      <c r="BV107" s="272"/>
      <c r="BW107" s="272"/>
      <c r="BX107" s="272"/>
      <c r="BY107" s="272"/>
      <c r="BZ107" s="272"/>
      <c r="CA107" s="272"/>
      <c r="CB107" s="272"/>
      <c r="CC107" s="272"/>
      <c r="CD107" s="272"/>
      <c r="CE107" s="272"/>
      <c r="CF107" s="272"/>
      <c r="CG107" s="272"/>
      <c r="CH107" s="272"/>
      <c r="CI107" s="272"/>
      <c r="CJ107" s="272"/>
      <c r="CK107" s="272"/>
      <c r="CL107" s="272"/>
      <c r="CM107" s="272"/>
      <c r="CN107" s="272"/>
      <c r="CO107" s="272"/>
      <c r="CP107" s="272"/>
      <c r="CQ107" s="272"/>
      <c r="CR107" s="272"/>
      <c r="CS107" s="272"/>
      <c r="CT107" s="272"/>
      <c r="CU107" s="272"/>
      <c r="CV107" s="272"/>
      <c r="CW107" s="272"/>
      <c r="CX107" s="272"/>
      <c r="CY107" s="272"/>
      <c r="CZ107" s="273"/>
      <c r="DA107" s="271"/>
      <c r="DB107" s="272"/>
      <c r="DC107" s="272"/>
      <c r="DD107" s="272"/>
      <c r="DE107" s="272"/>
      <c r="DF107" s="272"/>
      <c r="DG107" s="272"/>
      <c r="DH107" s="272"/>
      <c r="DI107" s="272"/>
      <c r="DJ107" s="272"/>
      <c r="DK107" s="272"/>
      <c r="DL107" s="272"/>
      <c r="DM107" s="272"/>
      <c r="DN107" s="272"/>
      <c r="DO107" s="272"/>
      <c r="DP107" s="272"/>
      <c r="DQ107" s="272"/>
      <c r="DR107" s="272"/>
      <c r="DS107" s="272"/>
      <c r="DT107" s="272"/>
      <c r="DU107" s="272"/>
      <c r="DV107" s="272"/>
      <c r="DW107" s="272"/>
      <c r="DX107" s="272"/>
      <c r="DY107" s="272"/>
      <c r="DZ107" s="272"/>
      <c r="EA107" s="272"/>
      <c r="EB107" s="272"/>
      <c r="EC107" s="272"/>
      <c r="ED107" s="272"/>
      <c r="EE107" s="272"/>
      <c r="EF107" s="272"/>
      <c r="EG107" s="272"/>
      <c r="EH107" s="272"/>
      <c r="EI107" s="272"/>
      <c r="EJ107" s="272"/>
      <c r="EK107" s="272"/>
      <c r="EL107" s="272"/>
      <c r="EM107" s="272"/>
      <c r="EN107" s="272"/>
      <c r="EO107" s="272"/>
      <c r="EP107" s="272"/>
      <c r="EQ107" s="272"/>
      <c r="ER107" s="272"/>
      <c r="ES107" s="272"/>
      <c r="ET107" s="272"/>
      <c r="EU107" s="272"/>
      <c r="EV107" s="272"/>
      <c r="EW107" s="272"/>
      <c r="EX107" s="272"/>
      <c r="EY107" s="272"/>
      <c r="EZ107" s="272"/>
      <c r="FA107" s="272"/>
      <c r="FB107" s="272"/>
      <c r="FC107" s="272"/>
      <c r="FD107" s="272"/>
      <c r="FE107" s="272"/>
      <c r="FF107" s="272"/>
      <c r="FG107" s="272"/>
      <c r="FH107" s="272"/>
      <c r="FI107" s="272"/>
      <c r="FJ107" s="272"/>
      <c r="FK107" s="272"/>
      <c r="FL107" s="272"/>
      <c r="FM107" s="272"/>
      <c r="FN107" s="272"/>
      <c r="FO107" s="272"/>
      <c r="FP107" s="272"/>
      <c r="FQ107" s="272"/>
      <c r="FR107" s="272"/>
      <c r="FS107" s="272"/>
      <c r="FT107" s="272"/>
      <c r="FU107" s="272"/>
      <c r="FV107" s="272"/>
      <c r="FW107" s="272"/>
      <c r="FX107" s="272"/>
      <c r="FY107" s="272"/>
      <c r="FZ107" s="272"/>
      <c r="GA107" s="272"/>
      <c r="GB107" s="272"/>
      <c r="GC107" s="272"/>
      <c r="GD107" s="272"/>
      <c r="GE107" s="272"/>
      <c r="GF107" s="272"/>
      <c r="GG107" s="272"/>
      <c r="GH107" s="272"/>
      <c r="GI107" s="272"/>
      <c r="GJ107" s="272"/>
      <c r="GK107" s="272"/>
      <c r="GL107" s="272"/>
      <c r="GM107" s="272"/>
      <c r="GN107" s="273"/>
    </row>
    <row r="108" spans="1:196" ht="15" thickBot="1" x14ac:dyDescent="0.4">
      <c r="A108" s="50"/>
      <c r="B108" s="264">
        <v>99</v>
      </c>
      <c r="C108" s="49" t="str">
        <f>IF(ISBLANK(Paramètres!B107),"",Paramètres!B107)</f>
        <v/>
      </c>
      <c r="D108" s="271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2"/>
      <c r="AW108" s="272"/>
      <c r="AX108" s="272"/>
      <c r="AY108" s="272"/>
      <c r="AZ108" s="272"/>
      <c r="BA108" s="272"/>
      <c r="BB108" s="272"/>
      <c r="BC108" s="272"/>
      <c r="BD108" s="272"/>
      <c r="BE108" s="272"/>
      <c r="BF108" s="272"/>
      <c r="BG108" s="272"/>
      <c r="BH108" s="272"/>
      <c r="BI108" s="272"/>
      <c r="BJ108" s="272"/>
      <c r="BK108" s="272"/>
      <c r="BL108" s="272"/>
      <c r="BM108" s="272"/>
      <c r="BN108" s="272"/>
      <c r="BO108" s="272"/>
      <c r="BP108" s="272"/>
      <c r="BQ108" s="272"/>
      <c r="BR108" s="272"/>
      <c r="BS108" s="272"/>
      <c r="BT108" s="272"/>
      <c r="BU108" s="272"/>
      <c r="BV108" s="272"/>
      <c r="BW108" s="272"/>
      <c r="BX108" s="272"/>
      <c r="BY108" s="272"/>
      <c r="BZ108" s="272"/>
      <c r="CA108" s="272"/>
      <c r="CB108" s="272"/>
      <c r="CC108" s="272"/>
      <c r="CD108" s="272"/>
      <c r="CE108" s="272"/>
      <c r="CF108" s="272"/>
      <c r="CG108" s="272"/>
      <c r="CH108" s="272"/>
      <c r="CI108" s="272"/>
      <c r="CJ108" s="272"/>
      <c r="CK108" s="272"/>
      <c r="CL108" s="272"/>
      <c r="CM108" s="272"/>
      <c r="CN108" s="272"/>
      <c r="CO108" s="272"/>
      <c r="CP108" s="272"/>
      <c r="CQ108" s="272"/>
      <c r="CR108" s="272"/>
      <c r="CS108" s="272"/>
      <c r="CT108" s="272"/>
      <c r="CU108" s="272"/>
      <c r="CV108" s="272"/>
      <c r="CW108" s="272"/>
      <c r="CX108" s="272"/>
      <c r="CY108" s="272"/>
      <c r="CZ108" s="273"/>
      <c r="DA108" s="271"/>
      <c r="DB108" s="272"/>
      <c r="DC108" s="272"/>
      <c r="DD108" s="272"/>
      <c r="DE108" s="272"/>
      <c r="DF108" s="272"/>
      <c r="DG108" s="272"/>
      <c r="DH108" s="272"/>
      <c r="DI108" s="272"/>
      <c r="DJ108" s="272"/>
      <c r="DK108" s="272"/>
      <c r="DL108" s="272"/>
      <c r="DM108" s="272"/>
      <c r="DN108" s="272"/>
      <c r="DO108" s="272"/>
      <c r="DP108" s="272"/>
      <c r="DQ108" s="272"/>
      <c r="DR108" s="272"/>
      <c r="DS108" s="272"/>
      <c r="DT108" s="272"/>
      <c r="DU108" s="272"/>
      <c r="DV108" s="272"/>
      <c r="DW108" s="272"/>
      <c r="DX108" s="272"/>
      <c r="DY108" s="272"/>
      <c r="DZ108" s="272"/>
      <c r="EA108" s="272"/>
      <c r="EB108" s="272"/>
      <c r="EC108" s="272"/>
      <c r="ED108" s="272"/>
      <c r="EE108" s="272"/>
      <c r="EF108" s="272"/>
      <c r="EG108" s="272"/>
      <c r="EH108" s="272"/>
      <c r="EI108" s="272"/>
      <c r="EJ108" s="272"/>
      <c r="EK108" s="272"/>
      <c r="EL108" s="272"/>
      <c r="EM108" s="272"/>
      <c r="EN108" s="272"/>
      <c r="EO108" s="272"/>
      <c r="EP108" s="272"/>
      <c r="EQ108" s="272"/>
      <c r="ER108" s="272"/>
      <c r="ES108" s="272"/>
      <c r="ET108" s="272"/>
      <c r="EU108" s="272"/>
      <c r="EV108" s="272"/>
      <c r="EW108" s="272"/>
      <c r="EX108" s="272"/>
      <c r="EY108" s="272"/>
      <c r="EZ108" s="272"/>
      <c r="FA108" s="272"/>
      <c r="FB108" s="272"/>
      <c r="FC108" s="272"/>
      <c r="FD108" s="272"/>
      <c r="FE108" s="272"/>
      <c r="FF108" s="272"/>
      <c r="FG108" s="272"/>
      <c r="FH108" s="272"/>
      <c r="FI108" s="272"/>
      <c r="FJ108" s="272"/>
      <c r="FK108" s="272"/>
      <c r="FL108" s="272"/>
      <c r="FM108" s="272"/>
      <c r="FN108" s="272"/>
      <c r="FO108" s="272"/>
      <c r="FP108" s="272"/>
      <c r="FQ108" s="272"/>
      <c r="FR108" s="272"/>
      <c r="FS108" s="272"/>
      <c r="FT108" s="272"/>
      <c r="FU108" s="272"/>
      <c r="FV108" s="272"/>
      <c r="FW108" s="272"/>
      <c r="FX108" s="272"/>
      <c r="FY108" s="272"/>
      <c r="FZ108" s="272"/>
      <c r="GA108" s="272"/>
      <c r="GB108" s="272"/>
      <c r="GC108" s="272"/>
      <c r="GD108" s="272"/>
      <c r="GE108" s="272"/>
      <c r="GF108" s="272"/>
      <c r="GG108" s="272"/>
      <c r="GH108" s="272"/>
      <c r="GI108" s="272"/>
      <c r="GJ108" s="272"/>
      <c r="GK108" s="272"/>
      <c r="GL108" s="272"/>
      <c r="GM108" s="272"/>
      <c r="GN108" s="273"/>
    </row>
    <row r="109" spans="1:196" ht="15" thickBot="1" x14ac:dyDescent="0.4">
      <c r="A109" s="50"/>
      <c r="B109" s="265">
        <v>100</v>
      </c>
      <c r="C109" s="49"/>
      <c r="D109" s="285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  <c r="BD109" s="286"/>
      <c r="BE109" s="286"/>
      <c r="BF109" s="286"/>
      <c r="BG109" s="286"/>
      <c r="BH109" s="286"/>
      <c r="BI109" s="286"/>
      <c r="BJ109" s="286"/>
      <c r="BK109" s="286"/>
      <c r="BL109" s="286"/>
      <c r="BM109" s="286"/>
      <c r="BN109" s="286"/>
      <c r="BO109" s="286"/>
      <c r="BP109" s="286"/>
      <c r="BQ109" s="286"/>
      <c r="BR109" s="286"/>
      <c r="BS109" s="286"/>
      <c r="BT109" s="286"/>
      <c r="BU109" s="286"/>
      <c r="BV109" s="286"/>
      <c r="BW109" s="286"/>
      <c r="BX109" s="286"/>
      <c r="BY109" s="286"/>
      <c r="BZ109" s="286"/>
      <c r="CA109" s="286"/>
      <c r="CB109" s="286"/>
      <c r="CC109" s="286"/>
      <c r="CD109" s="286"/>
      <c r="CE109" s="286"/>
      <c r="CF109" s="286"/>
      <c r="CG109" s="286"/>
      <c r="CH109" s="286"/>
      <c r="CI109" s="286"/>
      <c r="CJ109" s="286"/>
      <c r="CK109" s="286"/>
      <c r="CL109" s="286"/>
      <c r="CM109" s="286"/>
      <c r="CN109" s="286"/>
      <c r="CO109" s="286"/>
      <c r="CP109" s="286"/>
      <c r="CQ109" s="286"/>
      <c r="CR109" s="286"/>
      <c r="CS109" s="286"/>
      <c r="CT109" s="286"/>
      <c r="CU109" s="286"/>
      <c r="CV109" s="286"/>
      <c r="CW109" s="286"/>
      <c r="CX109" s="286"/>
      <c r="CY109" s="286"/>
      <c r="CZ109" s="287"/>
      <c r="DA109" s="285"/>
      <c r="DB109" s="286"/>
      <c r="DC109" s="286"/>
      <c r="DD109" s="286"/>
      <c r="DE109" s="286"/>
      <c r="DF109" s="286"/>
      <c r="DG109" s="286"/>
      <c r="DH109" s="286"/>
      <c r="DI109" s="286"/>
      <c r="DJ109" s="286"/>
      <c r="DK109" s="286"/>
      <c r="DL109" s="286"/>
      <c r="DM109" s="286"/>
      <c r="DN109" s="286"/>
      <c r="DO109" s="286"/>
      <c r="DP109" s="286"/>
      <c r="DQ109" s="286"/>
      <c r="DR109" s="286"/>
      <c r="DS109" s="286"/>
      <c r="DT109" s="286"/>
      <c r="DU109" s="286"/>
      <c r="DV109" s="286"/>
      <c r="DW109" s="286"/>
      <c r="DX109" s="286"/>
      <c r="DY109" s="286"/>
      <c r="DZ109" s="286"/>
      <c r="EA109" s="286"/>
      <c r="EB109" s="286"/>
      <c r="EC109" s="286"/>
      <c r="ED109" s="286"/>
      <c r="EE109" s="286"/>
      <c r="EF109" s="286"/>
      <c r="EG109" s="286"/>
      <c r="EH109" s="286"/>
      <c r="EI109" s="286"/>
      <c r="EJ109" s="286"/>
      <c r="EK109" s="286"/>
      <c r="EL109" s="286"/>
      <c r="EM109" s="286"/>
      <c r="EN109" s="286"/>
      <c r="EO109" s="286"/>
      <c r="EP109" s="286"/>
      <c r="EQ109" s="286"/>
      <c r="ER109" s="286"/>
      <c r="ES109" s="286"/>
      <c r="ET109" s="286"/>
      <c r="EU109" s="286"/>
      <c r="EV109" s="286"/>
      <c r="EW109" s="286"/>
      <c r="EX109" s="286"/>
      <c r="EY109" s="286"/>
      <c r="EZ109" s="286"/>
      <c r="FA109" s="286"/>
      <c r="FB109" s="286"/>
      <c r="FC109" s="286"/>
      <c r="FD109" s="286"/>
      <c r="FE109" s="286"/>
      <c r="FF109" s="286"/>
      <c r="FG109" s="286"/>
      <c r="FH109" s="286"/>
      <c r="FI109" s="286"/>
      <c r="FJ109" s="286"/>
      <c r="FK109" s="286"/>
      <c r="FL109" s="286"/>
      <c r="FM109" s="286"/>
      <c r="FN109" s="286"/>
      <c r="FO109" s="286"/>
      <c r="FP109" s="286"/>
      <c r="FQ109" s="286"/>
      <c r="FR109" s="286"/>
      <c r="FS109" s="286"/>
      <c r="FT109" s="286"/>
      <c r="FU109" s="286"/>
      <c r="FV109" s="286"/>
      <c r="FW109" s="286"/>
      <c r="FX109" s="286"/>
      <c r="FY109" s="286"/>
      <c r="FZ109" s="286"/>
      <c r="GA109" s="286"/>
      <c r="GB109" s="286"/>
      <c r="GC109" s="286"/>
      <c r="GD109" s="286"/>
      <c r="GE109" s="286"/>
      <c r="GF109" s="286"/>
      <c r="GG109" s="286"/>
      <c r="GH109" s="286"/>
      <c r="GI109" s="286"/>
      <c r="GJ109" s="286"/>
      <c r="GK109" s="286"/>
      <c r="GL109" s="286"/>
      <c r="GM109" s="286"/>
      <c r="GN109" s="287"/>
    </row>
    <row r="110" spans="1:196" ht="15" thickTop="1" x14ac:dyDescent="0.35"/>
  </sheetData>
  <sheetProtection password="C610" sheet="1" objects="1" scenarios="1" selectLockedCells="1"/>
  <dataConsolidate/>
  <mergeCells count="6">
    <mergeCell ref="AF4:AP4"/>
    <mergeCell ref="A2:C2"/>
    <mergeCell ref="B8:C8"/>
    <mergeCell ref="M4:T4"/>
    <mergeCell ref="E4:K4"/>
    <mergeCell ref="V4:AD4"/>
  </mergeCells>
  <conditionalFormatting sqref="D10:GN109">
    <cfRule type="expression" dxfId="6" priority="1">
      <formula>ISBLANK(D10)</formula>
    </cfRule>
  </conditionalFormatting>
  <dataValidations count="1">
    <dataValidation type="list" allowBlank="1" showDropDown="1" showInputMessage="1" showErrorMessage="1" error="Code 1: Bonne réponse_x000a_Code 9: Réponse erronée_x000a_Code 0: Absence de réponse_x000a_Code 0: Elève absent" sqref="D10:GN109" xr:uid="{00000000-0002-0000-0200-000000000000}">
      <formula1>"0,1,9"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9"/>
  <sheetViews>
    <sheetView topLeftCell="E1" zoomScale="70" zoomScaleNormal="70" workbookViewId="0">
      <selection activeCell="A2" sqref="A2:C2"/>
    </sheetView>
  </sheetViews>
  <sheetFormatPr baseColWidth="10" defaultColWidth="11.453125" defaultRowHeight="14" x14ac:dyDescent="0.3"/>
  <cols>
    <col min="1" max="2" width="11.453125" style="9" customWidth="1"/>
    <col min="3" max="3" width="74.7265625" style="9" customWidth="1"/>
    <col min="4" max="5" width="14.7265625" style="9" customWidth="1"/>
    <col min="6" max="16384" width="11.453125" style="9"/>
  </cols>
  <sheetData>
    <row r="1" spans="1:22" s="167" customFormat="1" ht="60" customHeight="1" thickBot="1" x14ac:dyDescent="0.4">
      <c r="A1" s="353" t="s">
        <v>130</v>
      </c>
      <c r="B1" s="353"/>
      <c r="C1" s="354"/>
      <c r="D1" s="165"/>
      <c r="E1" s="165"/>
      <c r="F1" s="410" t="s">
        <v>519</v>
      </c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2"/>
      <c r="V1" s="166"/>
    </row>
    <row r="2" spans="1:22" ht="60" customHeight="1" thickBot="1" x14ac:dyDescent="0.35">
      <c r="A2" s="355"/>
      <c r="B2" s="355"/>
      <c r="C2" s="356"/>
      <c r="D2" s="357" t="s">
        <v>452</v>
      </c>
      <c r="E2" s="358"/>
      <c r="F2" s="168"/>
      <c r="G2" s="169"/>
      <c r="H2" s="163" t="s">
        <v>490</v>
      </c>
      <c r="I2" s="164" t="s">
        <v>491</v>
      </c>
      <c r="J2" s="169"/>
      <c r="K2" s="169"/>
      <c r="L2" s="169"/>
      <c r="M2" s="169"/>
      <c r="N2" s="169"/>
      <c r="O2" s="169"/>
      <c r="P2" s="169"/>
      <c r="Q2" s="169"/>
      <c r="R2" s="169"/>
      <c r="S2" s="170"/>
      <c r="T2" s="169"/>
      <c r="U2" s="171"/>
    </row>
    <row r="3" spans="1:22" ht="40" customHeight="1" thickBot="1" x14ac:dyDescent="0.35">
      <c r="A3" s="373" t="s">
        <v>505</v>
      </c>
      <c r="B3" s="374"/>
      <c r="C3" s="155" t="str">
        <f>VLOOKUP($A$2,Calculs!$A$3:$GN$102,195,FALSE)</f>
        <v/>
      </c>
      <c r="D3" s="42" t="s">
        <v>469</v>
      </c>
      <c r="E3" s="18" t="s">
        <v>470</v>
      </c>
      <c r="F3" s="416" t="s">
        <v>468</v>
      </c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8"/>
    </row>
    <row r="4" spans="1:22" ht="20.149999999999999" customHeight="1" x14ac:dyDescent="0.3">
      <c r="A4" s="375" t="s">
        <v>133</v>
      </c>
      <c r="B4" s="377" t="s">
        <v>138</v>
      </c>
      <c r="C4" s="379" t="s">
        <v>511</v>
      </c>
      <c r="D4" s="371" t="e">
        <f>AVERAGE(F5:U5)</f>
        <v>#DIV/0!</v>
      </c>
      <c r="E4" s="394" t="e">
        <f>AVERAGE(F5:U5,F7:K7,F9:I9,F11:H11,F13,F15:J16,F17:J18)</f>
        <v>#DIV/0!</v>
      </c>
      <c r="F4" s="68" t="s">
        <v>139</v>
      </c>
      <c r="G4" s="69" t="s">
        <v>140</v>
      </c>
      <c r="H4" s="69" t="s">
        <v>141</v>
      </c>
      <c r="I4" s="69" t="s">
        <v>142</v>
      </c>
      <c r="J4" s="69" t="s">
        <v>143</v>
      </c>
      <c r="K4" s="69" t="s">
        <v>144</v>
      </c>
      <c r="L4" s="69" t="s">
        <v>145</v>
      </c>
      <c r="M4" s="69" t="s">
        <v>146</v>
      </c>
      <c r="N4" s="69" t="s">
        <v>147</v>
      </c>
      <c r="O4" s="69" t="s">
        <v>148</v>
      </c>
      <c r="P4" s="16" t="s">
        <v>149</v>
      </c>
      <c r="Q4" s="24" t="s">
        <v>150</v>
      </c>
      <c r="R4" s="24" t="s">
        <v>151</v>
      </c>
      <c r="S4" s="15" t="s">
        <v>152</v>
      </c>
      <c r="T4" s="15" t="s">
        <v>153</v>
      </c>
      <c r="U4" s="29" t="s">
        <v>154</v>
      </c>
    </row>
    <row r="5" spans="1:22" ht="20.149999999999999" customHeight="1" thickBot="1" x14ac:dyDescent="0.35">
      <c r="A5" s="376"/>
      <c r="B5" s="378"/>
      <c r="C5" s="380"/>
      <c r="D5" s="372"/>
      <c r="E5" s="395"/>
      <c r="F5" s="71" t="str">
        <f>VLOOKUP($A$2,Calculs!$A$3:$CX$102,44,FALSE)</f>
        <v/>
      </c>
      <c r="G5" s="71" t="str">
        <f>VLOOKUP($A$2,Calculs!$A$3:$CX$102,45,FALSE)</f>
        <v/>
      </c>
      <c r="H5" s="71" t="str">
        <f>VLOOKUP($A$2,Calculs!$A$3:$CX$102,46,FALSE)</f>
        <v/>
      </c>
      <c r="I5" s="71" t="str">
        <f>VLOOKUP($A$2,Calculs!$A$3:$CX$102,47,FALSE)</f>
        <v/>
      </c>
      <c r="J5" s="71" t="str">
        <f>VLOOKUP($A$2,Calculs!$A$3:$CX$102,82,FALSE)</f>
        <v/>
      </c>
      <c r="K5" s="71" t="str">
        <f>VLOOKUP($A$2,Calculs!$A$3:$CX$102,83,FALSE)</f>
        <v/>
      </c>
      <c r="L5" s="71" t="str">
        <f>VLOOKUP($A$2,Calculs!$A$3:$CX$102,84,FALSE)</f>
        <v/>
      </c>
      <c r="M5" s="71" t="str">
        <f>VLOOKUP($A$2,Calculs!$A$3:$CX$102,85,FALSE)</f>
        <v/>
      </c>
      <c r="N5" s="71" t="str">
        <f>VLOOKUP($A$2,Calculs!$A$3:$CX$102,86,FALSE)</f>
        <v/>
      </c>
      <c r="O5" s="71" t="str">
        <f>VLOOKUP($A$2,Calculs!$A$3:$CX$102,87,FALSE)</f>
        <v/>
      </c>
      <c r="P5" s="71" t="str">
        <f>VLOOKUP($A$2,Calculs!$A$3:$CX$102,88,FALSE)</f>
        <v/>
      </c>
      <c r="Q5" s="71" t="str">
        <f>VLOOKUP($A$2,Calculs!$A$3:$CX$102,89,FALSE)</f>
        <v/>
      </c>
      <c r="R5" s="71" t="str">
        <f>VLOOKUP($A$2,Calculs!$A$3:$CX$102,90,FALSE)</f>
        <v/>
      </c>
      <c r="S5" s="71" t="str">
        <f>VLOOKUP($A$2,Calculs!$A$3:$CX$102,91,FALSE)</f>
        <v/>
      </c>
      <c r="T5" s="71" t="str">
        <f>VLOOKUP($A$2,Calculs!$A$3:$CX$102,92,FALSE)</f>
        <v/>
      </c>
      <c r="U5" s="71" t="str">
        <f>VLOOKUP($A$2,Calculs!$A$3:$CX$102,93,FALSE)</f>
        <v/>
      </c>
    </row>
    <row r="6" spans="1:22" ht="20.149999999999999" customHeight="1" x14ac:dyDescent="0.3">
      <c r="A6" s="376"/>
      <c r="B6" s="381" t="s">
        <v>155</v>
      </c>
      <c r="C6" s="384" t="s">
        <v>156</v>
      </c>
      <c r="D6" s="371" t="e">
        <f>AVERAGE(F7:U7)</f>
        <v>#DIV/0!</v>
      </c>
      <c r="E6" s="395"/>
      <c r="F6" s="74" t="s">
        <v>157</v>
      </c>
      <c r="G6" s="75" t="s">
        <v>158</v>
      </c>
      <c r="H6" s="76" t="s">
        <v>159</v>
      </c>
      <c r="I6" s="76" t="s">
        <v>160</v>
      </c>
      <c r="J6" s="77" t="s">
        <v>161</v>
      </c>
      <c r="K6" s="76" t="s">
        <v>162</v>
      </c>
      <c r="L6" s="76"/>
      <c r="M6" s="77"/>
      <c r="N6" s="77"/>
      <c r="O6" s="77"/>
      <c r="P6" s="77"/>
      <c r="Q6" s="76"/>
      <c r="R6" s="15"/>
      <c r="S6" s="15"/>
      <c r="T6" s="15"/>
      <c r="U6" s="27"/>
    </row>
    <row r="7" spans="1:22" ht="20.149999999999999" customHeight="1" thickBot="1" x14ac:dyDescent="0.35">
      <c r="A7" s="376"/>
      <c r="B7" s="382"/>
      <c r="C7" s="362"/>
      <c r="D7" s="372"/>
      <c r="E7" s="395"/>
      <c r="F7" s="71" t="str">
        <f>VLOOKUP($A$2,Calculs!$A$3:$CX$102,13,FALSE)</f>
        <v/>
      </c>
      <c r="G7" s="71" t="str">
        <f>VLOOKUP($A$2,Calculs!$A$3:$CX$102,14,FALSE)</f>
        <v/>
      </c>
      <c r="H7" s="71" t="str">
        <f>VLOOKUP($A$2,Calculs!$A$3:$CX$102,15,FALSE)</f>
        <v/>
      </c>
      <c r="I7" s="71" t="str">
        <f>VLOOKUP($A$2,Calculs!$A$3:$CX$102,16,FALSE)</f>
        <v/>
      </c>
      <c r="J7" s="71" t="str">
        <f>VLOOKUP($A$2,Calculs!$A$3:$CX$102,17,FALSE)</f>
        <v/>
      </c>
      <c r="K7" s="71" t="str">
        <f>VLOOKUP($A$2,Calculs!$A$3:$CX$102,18,FALSE)</f>
        <v/>
      </c>
      <c r="L7" s="77"/>
      <c r="M7" s="77"/>
      <c r="N7" s="77"/>
      <c r="O7" s="77"/>
      <c r="P7" s="77"/>
      <c r="Q7" s="76"/>
      <c r="R7" s="15"/>
      <c r="S7" s="15"/>
      <c r="T7" s="15"/>
      <c r="U7" s="27"/>
    </row>
    <row r="8" spans="1:22" ht="20.149999999999999" customHeight="1" x14ac:dyDescent="0.3">
      <c r="A8" s="376"/>
      <c r="B8" s="382"/>
      <c r="C8" s="337" t="s">
        <v>163</v>
      </c>
      <c r="D8" s="371" t="e">
        <f>AVERAGE(F9:U9)</f>
        <v>#DIV/0!</v>
      </c>
      <c r="E8" s="395"/>
      <c r="F8" s="79" t="s">
        <v>164</v>
      </c>
      <c r="G8" s="76" t="s">
        <v>165</v>
      </c>
      <c r="H8" s="76" t="s">
        <v>166</v>
      </c>
      <c r="I8" s="76" t="s">
        <v>167</v>
      </c>
      <c r="J8" s="77"/>
      <c r="K8" s="77"/>
      <c r="L8" s="77"/>
      <c r="M8" s="77"/>
      <c r="N8" s="77"/>
      <c r="O8" s="77"/>
      <c r="P8" s="77"/>
      <c r="Q8" s="76"/>
      <c r="R8" s="15"/>
      <c r="S8" s="15"/>
      <c r="T8" s="15"/>
      <c r="U8" s="27"/>
    </row>
    <row r="9" spans="1:22" ht="20.149999999999999" customHeight="1" thickBot="1" x14ac:dyDescent="0.35">
      <c r="A9" s="376"/>
      <c r="B9" s="382"/>
      <c r="C9" s="362"/>
      <c r="D9" s="372"/>
      <c r="E9" s="395"/>
      <c r="F9" s="71" t="str">
        <f>VLOOKUP($A$2,Calculs!$A$3:$CX$102,40,FALSE)</f>
        <v/>
      </c>
      <c r="G9" s="71" t="str">
        <f>VLOOKUP($A$2,Calculs!$A$3:$CX$102,41,FALSE)</f>
        <v/>
      </c>
      <c r="H9" s="71" t="str">
        <f>VLOOKUP($A$2,Calculs!$A$3:$CX$102,42,FALSE)</f>
        <v/>
      </c>
      <c r="I9" s="71" t="str">
        <f>VLOOKUP($A$2,Calculs!$A$3:$CX$102,43,FALSE)</f>
        <v/>
      </c>
      <c r="J9" s="77"/>
      <c r="K9" s="77"/>
      <c r="L9" s="77"/>
      <c r="M9" s="77"/>
      <c r="N9" s="77"/>
      <c r="O9" s="77"/>
      <c r="P9" s="77"/>
      <c r="Q9" s="76"/>
      <c r="R9" s="15"/>
      <c r="S9" s="15"/>
      <c r="T9" s="15"/>
      <c r="U9" s="27"/>
    </row>
    <row r="10" spans="1:22" ht="20.149999999999999" customHeight="1" thickBot="1" x14ac:dyDescent="0.35">
      <c r="A10" s="376"/>
      <c r="B10" s="382"/>
      <c r="C10" s="385" t="s">
        <v>168</v>
      </c>
      <c r="D10" s="371" t="e">
        <f>AVERAGE(F11:U11)</f>
        <v>#DIV/0!</v>
      </c>
      <c r="E10" s="395"/>
      <c r="F10" s="79" t="s">
        <v>169</v>
      </c>
      <c r="G10" s="76" t="s">
        <v>170</v>
      </c>
      <c r="H10" s="76" t="s">
        <v>171</v>
      </c>
      <c r="I10" s="77"/>
      <c r="J10" s="77"/>
      <c r="K10" s="77"/>
      <c r="L10" s="77"/>
      <c r="M10" s="77"/>
      <c r="N10" s="77"/>
      <c r="O10" s="77"/>
      <c r="P10" s="77"/>
      <c r="Q10" s="76"/>
      <c r="R10" s="15"/>
      <c r="S10" s="15"/>
      <c r="T10" s="15"/>
      <c r="U10" s="27"/>
    </row>
    <row r="11" spans="1:22" ht="20.149999999999999" customHeight="1" thickBot="1" x14ac:dyDescent="0.35">
      <c r="A11" s="376"/>
      <c r="B11" s="382"/>
      <c r="C11" s="385"/>
      <c r="D11" s="372"/>
      <c r="E11" s="395"/>
      <c r="F11" s="71" t="str">
        <f>VLOOKUP($A$2,Calculs!$A$3:$CX$102,48,FALSE)</f>
        <v/>
      </c>
      <c r="G11" s="71" t="str">
        <f>VLOOKUP($A$2,Calculs!$A$3:$CX$102,49,FALSE)</f>
        <v/>
      </c>
      <c r="H11" s="71" t="str">
        <f>VLOOKUP($A$2,Calculs!$A$3:$CX$102,50,FALSE)</f>
        <v/>
      </c>
      <c r="I11" s="77"/>
      <c r="J11" s="77"/>
      <c r="K11" s="77"/>
      <c r="L11" s="77"/>
      <c r="M11" s="77"/>
      <c r="N11" s="77"/>
      <c r="O11" s="77"/>
      <c r="P11" s="77"/>
      <c r="Q11" s="76"/>
      <c r="R11" s="15"/>
      <c r="S11" s="15"/>
      <c r="T11" s="15"/>
      <c r="U11" s="27"/>
    </row>
    <row r="12" spans="1:22" ht="20.149999999999999" customHeight="1" thickBot="1" x14ac:dyDescent="0.35">
      <c r="A12" s="376"/>
      <c r="B12" s="382"/>
      <c r="C12" s="385" t="s">
        <v>172</v>
      </c>
      <c r="D12" s="371" t="e">
        <f>AVERAGE(F13:U13)</f>
        <v>#DIV/0!</v>
      </c>
      <c r="E12" s="395"/>
      <c r="F12" s="79" t="s">
        <v>173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6"/>
      <c r="R12" s="15"/>
      <c r="S12" s="15"/>
      <c r="T12" s="15"/>
      <c r="U12" s="27"/>
    </row>
    <row r="13" spans="1:22" ht="20.149999999999999" customHeight="1" thickBot="1" x14ac:dyDescent="0.35">
      <c r="A13" s="376"/>
      <c r="B13" s="382"/>
      <c r="C13" s="385"/>
      <c r="D13" s="372"/>
      <c r="E13" s="395"/>
      <c r="F13" s="71" t="str">
        <f>VLOOKUP($A$2,Calculs!$A$3:$CX$102,51,FALSE)</f>
        <v/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6"/>
      <c r="R13" s="15"/>
      <c r="S13" s="15"/>
      <c r="T13" s="15"/>
      <c r="U13" s="27"/>
    </row>
    <row r="14" spans="1:22" ht="20.149999999999999" customHeight="1" thickBot="1" x14ac:dyDescent="0.35">
      <c r="A14" s="376"/>
      <c r="B14" s="382"/>
      <c r="C14" s="385" t="s">
        <v>174</v>
      </c>
      <c r="D14" s="371" t="e">
        <f>AVERAGE(F15:U15)</f>
        <v>#DIV/0!</v>
      </c>
      <c r="E14" s="395"/>
      <c r="F14" s="79" t="s">
        <v>175</v>
      </c>
      <c r="G14" s="76" t="s">
        <v>176</v>
      </c>
      <c r="H14" s="76" t="s">
        <v>177</v>
      </c>
      <c r="I14" s="76" t="s">
        <v>178</v>
      </c>
      <c r="J14" s="76" t="s">
        <v>179</v>
      </c>
      <c r="K14" s="77"/>
      <c r="L14" s="77"/>
      <c r="M14" s="77"/>
      <c r="N14" s="77"/>
      <c r="O14" s="77"/>
      <c r="P14" s="77"/>
      <c r="Q14" s="76"/>
      <c r="R14" s="15"/>
      <c r="S14" s="15"/>
      <c r="T14" s="15"/>
      <c r="U14" s="27"/>
    </row>
    <row r="15" spans="1:22" ht="20.149999999999999" customHeight="1" thickBot="1" x14ac:dyDescent="0.35">
      <c r="A15" s="376"/>
      <c r="B15" s="382"/>
      <c r="C15" s="385"/>
      <c r="D15" s="372"/>
      <c r="E15" s="395"/>
      <c r="F15" s="71" t="str">
        <f>VLOOKUP($A$2,Calculs!$A$3:$CX$102,57,FALSE)</f>
        <v/>
      </c>
      <c r="G15" s="71" t="str">
        <f>VLOOKUP($A$2,Calculs!$A$3:$CX$102,58,FALSE)</f>
        <v/>
      </c>
      <c r="H15" s="71" t="str">
        <f>VLOOKUP($A$2,Calculs!$A$3:$CX$102,59,FALSE)</f>
        <v/>
      </c>
      <c r="I15" s="71" t="str">
        <f>VLOOKUP($A$2,Calculs!$A$3:$CX$102,60,FALSE)</f>
        <v/>
      </c>
      <c r="J15" s="71" t="str">
        <f>VLOOKUP($A$2,Calculs!$A$3:$CX$102,61,FALSE)</f>
        <v/>
      </c>
      <c r="K15" s="77"/>
      <c r="L15" s="77"/>
      <c r="M15" s="77"/>
      <c r="N15" s="77"/>
      <c r="O15" s="77"/>
      <c r="P15" s="77"/>
      <c r="Q15" s="76"/>
      <c r="R15" s="15"/>
      <c r="S15" s="15"/>
      <c r="T15" s="15"/>
      <c r="U15" s="27"/>
    </row>
    <row r="16" spans="1:22" ht="20.149999999999999" customHeight="1" x14ac:dyDescent="0.3">
      <c r="A16" s="376"/>
      <c r="B16" s="382"/>
      <c r="C16" s="392" t="s">
        <v>180</v>
      </c>
      <c r="D16" s="371" t="e">
        <f>AVERAGE(F17:U17)</f>
        <v>#DIV/0!</v>
      </c>
      <c r="E16" s="395"/>
      <c r="F16" s="80" t="s">
        <v>181</v>
      </c>
      <c r="G16" s="15" t="s">
        <v>182</v>
      </c>
      <c r="H16" s="15" t="s">
        <v>183</v>
      </c>
      <c r="I16" s="15" t="s">
        <v>184</v>
      </c>
      <c r="J16" s="15" t="s">
        <v>185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7"/>
    </row>
    <row r="17" spans="1:21" ht="20.149999999999999" customHeight="1" thickBot="1" x14ac:dyDescent="0.35">
      <c r="A17" s="376"/>
      <c r="B17" s="383"/>
      <c r="C17" s="393"/>
      <c r="D17" s="372"/>
      <c r="E17" s="396"/>
      <c r="F17" s="71" t="str">
        <f>VLOOKUP($A$2,Calculs!$A$3:$CX$102,72,FALSE)</f>
        <v/>
      </c>
      <c r="G17" s="71" t="str">
        <f>VLOOKUP($A$2,Calculs!$A$3:$CX$102,73,FALSE)</f>
        <v/>
      </c>
      <c r="H17" s="71" t="str">
        <f>VLOOKUP($A$2,Calculs!$A$3:$CX$102,74,FALSE)</f>
        <v/>
      </c>
      <c r="I17" s="71" t="str">
        <f>VLOOKUP($A$2,Calculs!$A$3:$CX$102,75,FALSE)</f>
        <v/>
      </c>
      <c r="J17" s="71" t="str">
        <f>VLOOKUP($A$2,Calculs!$A$3:$CX$102,76,FALSE)</f>
        <v/>
      </c>
      <c r="K17" s="82"/>
      <c r="L17" s="82"/>
      <c r="M17" s="82"/>
      <c r="N17" s="82"/>
      <c r="O17" s="82"/>
      <c r="P17" s="82"/>
      <c r="Q17" s="83"/>
      <c r="R17" s="17"/>
      <c r="S17" s="17"/>
      <c r="T17" s="17"/>
      <c r="U17" s="28"/>
    </row>
    <row r="18" spans="1:21" ht="20.149999999999999" customHeight="1" x14ac:dyDescent="0.3">
      <c r="A18" s="364" t="s">
        <v>134</v>
      </c>
      <c r="B18" s="367" t="s">
        <v>186</v>
      </c>
      <c r="C18" s="369" t="s">
        <v>187</v>
      </c>
      <c r="D18" s="371" t="e">
        <f>AVERAGE(F19:U19)</f>
        <v>#DIV/0!</v>
      </c>
      <c r="E18" s="386" t="e">
        <f>AVERAGE(F19:J19,F21:J21,F23:L23)</f>
        <v>#DIV/0!</v>
      </c>
      <c r="F18" s="84" t="s">
        <v>188</v>
      </c>
      <c r="G18" s="85" t="s">
        <v>189</v>
      </c>
      <c r="H18" s="24" t="s">
        <v>190</v>
      </c>
      <c r="I18" s="86" t="s">
        <v>191</v>
      </c>
      <c r="J18" s="24" t="s">
        <v>192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9"/>
    </row>
    <row r="19" spans="1:21" ht="20.149999999999999" customHeight="1" thickBot="1" x14ac:dyDescent="0.35">
      <c r="A19" s="365"/>
      <c r="B19" s="368"/>
      <c r="C19" s="370"/>
      <c r="D19" s="372"/>
      <c r="E19" s="387"/>
      <c r="F19" s="71" t="str">
        <f>VLOOKUP($A$2,Calculs!$A$3:$CX$102,77,FALSE)</f>
        <v/>
      </c>
      <c r="G19" s="71" t="str">
        <f>VLOOKUP($A$2,Calculs!$A$3:$CX$102,78,FALSE)</f>
        <v/>
      </c>
      <c r="H19" s="71" t="str">
        <f>VLOOKUP($A$2,Calculs!$A$3:$CX$102,79,FALSE)</f>
        <v/>
      </c>
      <c r="I19" s="71" t="str">
        <f>VLOOKUP($A$2,Calculs!$A$3:$CX$102,80,FALSE)</f>
        <v/>
      </c>
      <c r="J19" s="71" t="str">
        <f>VLOOKUP($A$2,Calculs!$A$3:$CX$102,81,FALSE)</f>
        <v/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7"/>
    </row>
    <row r="20" spans="1:21" ht="20.149999999999999" customHeight="1" x14ac:dyDescent="0.3">
      <c r="A20" s="365"/>
      <c r="B20" s="389" t="s">
        <v>193</v>
      </c>
      <c r="C20" s="369" t="s">
        <v>194</v>
      </c>
      <c r="D20" s="371" t="e">
        <f>AVERAGE(F21:U21)</f>
        <v>#DIV/0!</v>
      </c>
      <c r="E20" s="387"/>
      <c r="F20" s="88" t="s">
        <v>195</v>
      </c>
      <c r="G20" s="89" t="s">
        <v>196</v>
      </c>
      <c r="H20" s="89" t="s">
        <v>197</v>
      </c>
      <c r="I20" s="89" t="s">
        <v>198</v>
      </c>
      <c r="J20" s="90" t="s">
        <v>199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7"/>
    </row>
    <row r="21" spans="1:21" ht="20.149999999999999" customHeight="1" thickBot="1" x14ac:dyDescent="0.35">
      <c r="A21" s="365"/>
      <c r="B21" s="390"/>
      <c r="C21" s="370"/>
      <c r="D21" s="372"/>
      <c r="E21" s="387"/>
      <c r="F21" s="71" t="str">
        <f>VLOOKUP($A$2,Calculs!$A$3:$CX$102,35,FALSE)</f>
        <v/>
      </c>
      <c r="G21" s="71" t="str">
        <f>VLOOKUP($A$2,Calculs!$A$3:$CX$102,36,FALSE)</f>
        <v/>
      </c>
      <c r="H21" s="71" t="str">
        <f>VLOOKUP($A$2,Calculs!$A$3:$CX$102,37,FALSE)</f>
        <v/>
      </c>
      <c r="I21" s="71" t="str">
        <f>VLOOKUP($A$2,Calculs!$A$3:$CX$102,38,FALSE)</f>
        <v/>
      </c>
      <c r="J21" s="71" t="str">
        <f>VLOOKUP($A$2,Calculs!$A$3:$CX$102,39,FALSE)</f>
        <v/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7"/>
    </row>
    <row r="22" spans="1:21" ht="20.149999999999999" customHeight="1" x14ac:dyDescent="0.3">
      <c r="A22" s="365"/>
      <c r="B22" s="390"/>
      <c r="C22" s="369" t="s">
        <v>200</v>
      </c>
      <c r="D22" s="371" t="e">
        <f>AVERAGE(F23:U23)</f>
        <v>#DIV/0!</v>
      </c>
      <c r="E22" s="387"/>
      <c r="F22" s="80" t="s">
        <v>201</v>
      </c>
      <c r="G22" s="15" t="s">
        <v>202</v>
      </c>
      <c r="H22" s="15" t="s">
        <v>203</v>
      </c>
      <c r="I22" s="15" t="s">
        <v>204</v>
      </c>
      <c r="J22" s="15" t="s">
        <v>205</v>
      </c>
      <c r="K22" s="15" t="s">
        <v>206</v>
      </c>
      <c r="L22" s="15" t="s">
        <v>207</v>
      </c>
      <c r="M22" s="15"/>
      <c r="N22" s="15"/>
      <c r="O22" s="15"/>
      <c r="P22" s="15"/>
      <c r="Q22" s="15"/>
      <c r="R22" s="15"/>
      <c r="S22" s="15"/>
      <c r="T22" s="15"/>
      <c r="U22" s="27"/>
    </row>
    <row r="23" spans="1:21" ht="20.149999999999999" customHeight="1" thickBot="1" x14ac:dyDescent="0.35">
      <c r="A23" s="366"/>
      <c r="B23" s="391"/>
      <c r="C23" s="370"/>
      <c r="D23" s="372"/>
      <c r="E23" s="388"/>
      <c r="F23" s="71" t="str">
        <f>VLOOKUP($A$2,Calculs!$A$3:$CX$102,62,FALSE)</f>
        <v/>
      </c>
      <c r="G23" s="71" t="str">
        <f>VLOOKUP($A$2,Calculs!$A$3:$CX$102,63,FALSE)</f>
        <v/>
      </c>
      <c r="H23" s="71" t="str">
        <f>VLOOKUP($A$2,Calculs!$A$3:$CX$102,64,FALSE)</f>
        <v/>
      </c>
      <c r="I23" s="71" t="str">
        <f>VLOOKUP($A$2,Calculs!$A$3:$CX$102,65,FALSE)</f>
        <v/>
      </c>
      <c r="J23" s="71" t="str">
        <f>VLOOKUP($A$2,Calculs!$A$3:$CX$102,66,FALSE)</f>
        <v/>
      </c>
      <c r="K23" s="71" t="str">
        <f>VLOOKUP($A$2,Calculs!$A$3:$CX$102,67,FALSE)</f>
        <v/>
      </c>
      <c r="L23" s="71" t="str">
        <f>VLOOKUP($A$2,Calculs!$A$3:$CX$102,68,FALSE)</f>
        <v/>
      </c>
      <c r="M23" s="92"/>
      <c r="N23" s="92"/>
      <c r="O23" s="93"/>
      <c r="P23" s="92"/>
      <c r="Q23" s="148"/>
      <c r="R23" s="17"/>
      <c r="S23" s="17"/>
      <c r="T23" s="17"/>
      <c r="U23" s="28"/>
    </row>
    <row r="24" spans="1:21" ht="20.149999999999999" customHeight="1" x14ac:dyDescent="0.3">
      <c r="A24" s="397" t="s">
        <v>135</v>
      </c>
      <c r="B24" s="400" t="s">
        <v>208</v>
      </c>
      <c r="C24" s="369" t="s">
        <v>513</v>
      </c>
      <c r="D24" s="371" t="e">
        <f>AVERAGE(F25:U25)</f>
        <v>#DIV/0!</v>
      </c>
      <c r="E24" s="402" t="e">
        <f>AVERAGE(F25:G25,F27,F29:G29)</f>
        <v>#DIV/0!</v>
      </c>
      <c r="F24" s="80" t="s">
        <v>210</v>
      </c>
      <c r="G24" s="16" t="s">
        <v>211</v>
      </c>
      <c r="H24" s="94"/>
      <c r="I24" s="95"/>
      <c r="J24" s="95"/>
      <c r="K24" s="24"/>
      <c r="L24" s="16"/>
      <c r="M24" s="96"/>
      <c r="N24" s="97"/>
      <c r="O24" s="16"/>
      <c r="P24" s="24"/>
      <c r="Q24" s="24"/>
      <c r="R24" s="24"/>
      <c r="S24" s="24"/>
      <c r="T24" s="24"/>
      <c r="U24" s="29"/>
    </row>
    <row r="25" spans="1:21" ht="20.149999999999999" customHeight="1" thickBot="1" x14ac:dyDescent="0.35">
      <c r="A25" s="398"/>
      <c r="B25" s="401"/>
      <c r="C25" s="370"/>
      <c r="D25" s="372"/>
      <c r="E25" s="403"/>
      <c r="F25" s="71" t="str">
        <f>VLOOKUP($A$2,Calculs!$A$3:$CX$102,2,FALSE)</f>
        <v/>
      </c>
      <c r="G25" s="71" t="str">
        <f>VLOOKUP($A$2,Calculs!$A$3:$CX$102,3,FALSE)</f>
        <v/>
      </c>
      <c r="H25" s="98"/>
      <c r="I25" s="98"/>
      <c r="J25" s="98"/>
      <c r="K25" s="15"/>
      <c r="L25" s="15"/>
      <c r="M25" s="99"/>
      <c r="N25" s="98"/>
      <c r="O25" s="15"/>
      <c r="P25" s="15"/>
      <c r="Q25" s="15"/>
      <c r="R25" s="15"/>
      <c r="S25" s="15"/>
      <c r="T25" s="15"/>
      <c r="U25" s="27"/>
    </row>
    <row r="26" spans="1:21" ht="20.149999999999999" customHeight="1" x14ac:dyDescent="0.3">
      <c r="A26" s="398"/>
      <c r="B26" s="401"/>
      <c r="C26" s="369" t="s">
        <v>212</v>
      </c>
      <c r="D26" s="371" t="e">
        <f>AVERAGE(F27:U27)</f>
        <v>#DIV/0!</v>
      </c>
      <c r="E26" s="403"/>
      <c r="F26" s="100" t="s">
        <v>213</v>
      </c>
      <c r="G26" s="101"/>
      <c r="H26" s="15"/>
      <c r="I26" s="15"/>
      <c r="J26" s="15"/>
      <c r="K26" s="15"/>
      <c r="L26" s="15"/>
      <c r="M26" s="99"/>
      <c r="N26" s="98"/>
      <c r="O26" s="15"/>
      <c r="P26" s="15"/>
      <c r="Q26" s="15"/>
      <c r="R26" s="15"/>
      <c r="S26" s="15"/>
      <c r="T26" s="15"/>
      <c r="U26" s="27"/>
    </row>
    <row r="27" spans="1:21" ht="20.149999999999999" customHeight="1" thickBot="1" x14ac:dyDescent="0.35">
      <c r="A27" s="398"/>
      <c r="B27" s="401"/>
      <c r="C27" s="370"/>
      <c r="D27" s="372"/>
      <c r="E27" s="403"/>
      <c r="F27" s="71" t="str">
        <f>VLOOKUP($A$2,Calculs!$A$3:$CX$102,19,FALSE)</f>
        <v/>
      </c>
      <c r="G27" s="102"/>
      <c r="H27" s="98"/>
      <c r="I27" s="98"/>
      <c r="J27" s="15"/>
      <c r="K27" s="15"/>
      <c r="L27" s="15"/>
      <c r="M27" s="99"/>
      <c r="N27" s="98"/>
      <c r="O27" s="15"/>
      <c r="P27" s="15"/>
      <c r="Q27" s="15"/>
      <c r="R27" s="15"/>
      <c r="S27" s="15"/>
      <c r="T27" s="15"/>
      <c r="U27" s="27"/>
    </row>
    <row r="28" spans="1:21" ht="20.149999999999999" customHeight="1" x14ac:dyDescent="0.3">
      <c r="A28" s="398"/>
      <c r="B28" s="401"/>
      <c r="C28" s="369" t="s">
        <v>512</v>
      </c>
      <c r="D28" s="371" t="e">
        <f>AVERAGE(F29:U29)</f>
        <v>#DIV/0!</v>
      </c>
      <c r="E28" s="403"/>
      <c r="F28" s="80" t="s">
        <v>214</v>
      </c>
      <c r="G28" s="15" t="s">
        <v>215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7"/>
    </row>
    <row r="29" spans="1:21" ht="20.149999999999999" customHeight="1" thickBot="1" x14ac:dyDescent="0.35">
      <c r="A29" s="398"/>
      <c r="B29" s="401"/>
      <c r="C29" s="370"/>
      <c r="D29" s="372"/>
      <c r="E29" s="403"/>
      <c r="F29" s="71" t="str">
        <f>VLOOKUP($A$2,Calculs!$A$3:$CX$102,20,FALSE)</f>
        <v/>
      </c>
      <c r="G29" s="71" t="str">
        <f>VLOOKUP($A$2,Calculs!$A$3:$CX$102,21,FALSE)</f>
        <v/>
      </c>
      <c r="H29" s="92"/>
      <c r="I29" s="92"/>
      <c r="J29" s="17"/>
      <c r="K29" s="17"/>
      <c r="L29" s="17"/>
      <c r="M29" s="25"/>
      <c r="N29" s="17"/>
      <c r="O29" s="17"/>
      <c r="P29" s="17"/>
      <c r="Q29" s="17"/>
      <c r="R29" s="17"/>
      <c r="S29" s="17"/>
      <c r="T29" s="25"/>
      <c r="U29" s="28"/>
    </row>
    <row r="30" spans="1:21" ht="20.149999999999999" customHeight="1" x14ac:dyDescent="0.3">
      <c r="A30" s="398"/>
      <c r="B30" s="404" t="s">
        <v>136</v>
      </c>
      <c r="C30" s="369" t="s">
        <v>216</v>
      </c>
      <c r="D30" s="371" t="e">
        <f>AVERAGE(F31:U31)</f>
        <v>#DIV/0!</v>
      </c>
      <c r="E30" s="406" t="e">
        <f>AVERAGE(F31:G31,F33:G33,F35:H35,F37,F39:G39)</f>
        <v>#DIV/0!</v>
      </c>
      <c r="F30" s="84" t="s">
        <v>260</v>
      </c>
      <c r="G30" s="24" t="s">
        <v>261</v>
      </c>
      <c r="H30" s="24"/>
      <c r="I30" s="24"/>
      <c r="J30" s="24"/>
      <c r="K30" s="24"/>
      <c r="L30" s="24"/>
      <c r="M30" s="16"/>
      <c r="N30" s="24"/>
      <c r="O30" s="24"/>
      <c r="P30" s="24"/>
      <c r="Q30" s="24"/>
      <c r="R30" s="24"/>
      <c r="S30" s="24"/>
      <c r="T30" s="16"/>
      <c r="U30" s="29"/>
    </row>
    <row r="31" spans="1:21" ht="20.149999999999999" customHeight="1" thickBot="1" x14ac:dyDescent="0.35">
      <c r="A31" s="398"/>
      <c r="B31" s="405"/>
      <c r="C31" s="384"/>
      <c r="D31" s="372"/>
      <c r="E31" s="407"/>
      <c r="F31" s="71" t="str">
        <f>VLOOKUP($A$2,Calculs!$A$3:$CX$102,4,FALSE)</f>
        <v/>
      </c>
      <c r="G31" s="71" t="str">
        <f>VLOOKUP($A$2,Calculs!$A$3:$CX$102,5,FALSE)</f>
        <v/>
      </c>
      <c r="H31" s="102"/>
      <c r="I31" s="98"/>
      <c r="J31" s="98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7"/>
    </row>
    <row r="32" spans="1:21" ht="20.149999999999999" customHeight="1" x14ac:dyDescent="0.3">
      <c r="A32" s="398"/>
      <c r="B32" s="405"/>
      <c r="C32" s="408" t="s">
        <v>218</v>
      </c>
      <c r="D32" s="371" t="e">
        <f>AVERAGE(F33:U33)</f>
        <v>#DIV/0!</v>
      </c>
      <c r="E32" s="407"/>
      <c r="F32" s="80" t="s">
        <v>286</v>
      </c>
      <c r="G32" s="15" t="s">
        <v>287</v>
      </c>
      <c r="H32" s="102"/>
      <c r="I32" s="98"/>
      <c r="J32" s="98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7"/>
    </row>
    <row r="33" spans="1:21" ht="20.149999999999999" customHeight="1" thickBot="1" x14ac:dyDescent="0.35">
      <c r="A33" s="398"/>
      <c r="B33" s="405"/>
      <c r="C33" s="409"/>
      <c r="D33" s="372"/>
      <c r="E33" s="407"/>
      <c r="F33" s="71" t="str">
        <f>VLOOKUP($A$2,Calculs!$A$3:$CX$102,30,FALSE)</f>
        <v/>
      </c>
      <c r="G33" s="71" t="str">
        <f>VLOOKUP($A$2,Calculs!$A$3:$CX$102,31,FALSE)</f>
        <v/>
      </c>
      <c r="H33" s="102"/>
      <c r="I33" s="98"/>
      <c r="J33" s="9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7"/>
    </row>
    <row r="34" spans="1:21" ht="20.149999999999999" customHeight="1" x14ac:dyDescent="0.3">
      <c r="A34" s="398"/>
      <c r="B34" s="405"/>
      <c r="C34" s="408" t="s">
        <v>515</v>
      </c>
      <c r="D34" s="371" t="e">
        <f>AVERAGE(F35:U35)</f>
        <v>#DIV/0!</v>
      </c>
      <c r="E34" s="407"/>
      <c r="F34" s="79" t="s">
        <v>288</v>
      </c>
      <c r="G34" s="89" t="s">
        <v>289</v>
      </c>
      <c r="H34" s="89" t="s">
        <v>290</v>
      </c>
      <c r="I34" s="98"/>
      <c r="J34" s="9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7"/>
    </row>
    <row r="35" spans="1:21" ht="20.149999999999999" customHeight="1" thickBot="1" x14ac:dyDescent="0.35">
      <c r="A35" s="398"/>
      <c r="B35" s="405"/>
      <c r="C35" s="409"/>
      <c r="D35" s="372"/>
      <c r="E35" s="407"/>
      <c r="F35" s="71" t="str">
        <f>VLOOKUP($A$2,Calculs!$A$3:$CX$102,32,FALSE)</f>
        <v/>
      </c>
      <c r="G35" s="71" t="str">
        <f>VLOOKUP($A$2,Calculs!$A$3:$CX$102,33,FALSE)</f>
        <v/>
      </c>
      <c r="H35" s="71" t="str">
        <f>VLOOKUP($A$2,Calculs!$A$3:$CX$102,34,FALSE)</f>
        <v/>
      </c>
      <c r="I35" s="98"/>
      <c r="J35" s="9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7"/>
    </row>
    <row r="36" spans="1:21" ht="20.149999999999999" customHeight="1" x14ac:dyDescent="0.3">
      <c r="A36" s="398"/>
      <c r="B36" s="405"/>
      <c r="C36" s="408" t="s">
        <v>219</v>
      </c>
      <c r="D36" s="371" t="e">
        <f>AVERAGE(F37:U37)</f>
        <v>#DIV/0!</v>
      </c>
      <c r="E36" s="407"/>
      <c r="F36" s="79" t="s">
        <v>325</v>
      </c>
      <c r="G36" s="89" t="s">
        <v>217</v>
      </c>
      <c r="H36" s="102"/>
      <c r="I36" s="98"/>
      <c r="J36" s="9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7"/>
    </row>
    <row r="37" spans="1:21" ht="20.149999999999999" customHeight="1" thickBot="1" x14ac:dyDescent="0.35">
      <c r="A37" s="398"/>
      <c r="B37" s="405"/>
      <c r="C37" s="409"/>
      <c r="D37" s="372"/>
      <c r="E37" s="407"/>
      <c r="F37" s="71" t="str">
        <f>VLOOKUP($A$2,Calculs!$A$3:$CX$102,69,FALSE)</f>
        <v/>
      </c>
      <c r="G37" s="102"/>
      <c r="H37" s="102"/>
      <c r="I37" s="98"/>
      <c r="J37" s="9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7"/>
    </row>
    <row r="38" spans="1:21" ht="20.149999999999999" customHeight="1" x14ac:dyDescent="0.3">
      <c r="A38" s="398"/>
      <c r="B38" s="405"/>
      <c r="C38" s="408" t="s">
        <v>220</v>
      </c>
      <c r="D38" s="371" t="e">
        <f>AVERAGE(F39:U39)</f>
        <v>#DIV/0!</v>
      </c>
      <c r="E38" s="407"/>
      <c r="F38" s="103" t="s">
        <v>326</v>
      </c>
      <c r="G38" s="89" t="s">
        <v>359</v>
      </c>
      <c r="H38" s="102"/>
      <c r="I38" s="98"/>
      <c r="J38" s="9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7"/>
    </row>
    <row r="39" spans="1:21" ht="20.149999999999999" customHeight="1" thickBot="1" x14ac:dyDescent="0.35">
      <c r="A39" s="398"/>
      <c r="B39" s="405"/>
      <c r="C39" s="384"/>
      <c r="D39" s="372"/>
      <c r="E39" s="407"/>
      <c r="F39" s="71" t="str">
        <f>VLOOKUP($A$2,Calculs!$A$3:$CX$102,70,FALSE)</f>
        <v/>
      </c>
      <c r="G39" s="71" t="str">
        <f>VLOOKUP($A$2,Calculs!$A$3:$CX$102,71,FALSE)</f>
        <v/>
      </c>
      <c r="H39" s="105"/>
      <c r="I39" s="93"/>
      <c r="J39" s="93"/>
      <c r="K39" s="17"/>
      <c r="L39" s="17"/>
      <c r="M39" s="17"/>
      <c r="N39" s="17"/>
      <c r="O39" s="17"/>
      <c r="P39" s="17"/>
      <c r="Q39" s="25"/>
      <c r="R39" s="25"/>
      <c r="S39" s="25"/>
      <c r="T39" s="25"/>
      <c r="U39" s="28"/>
    </row>
    <row r="40" spans="1:21" ht="20.149999999999999" customHeight="1" x14ac:dyDescent="0.3">
      <c r="A40" s="398"/>
      <c r="B40" s="381" t="s">
        <v>137</v>
      </c>
      <c r="C40" s="421" t="s">
        <v>221</v>
      </c>
      <c r="D40" s="371" t="e">
        <f>AVERAGE(F41:U41)</f>
        <v>#DIV/0!</v>
      </c>
      <c r="E40" s="341" t="e">
        <f>AVERAGE(F41:J41,F43:G43,F45:M45,F47:J47)</f>
        <v>#DIV/0!</v>
      </c>
      <c r="F40" s="84" t="s">
        <v>222</v>
      </c>
      <c r="G40" s="106" t="s">
        <v>223</v>
      </c>
      <c r="H40" s="86" t="s">
        <v>224</v>
      </c>
      <c r="I40" s="24" t="s">
        <v>225</v>
      </c>
      <c r="J40" s="106" t="s">
        <v>226</v>
      </c>
      <c r="K40" s="95"/>
      <c r="L40" s="95"/>
      <c r="M40" s="96"/>
      <c r="N40" s="97"/>
      <c r="O40" s="24"/>
      <c r="P40" s="24"/>
      <c r="Q40" s="16"/>
      <c r="R40" s="16"/>
      <c r="S40" s="16"/>
      <c r="T40" s="16"/>
      <c r="U40" s="29"/>
    </row>
    <row r="41" spans="1:21" ht="20.149999999999999" customHeight="1" thickBot="1" x14ac:dyDescent="0.35">
      <c r="A41" s="398"/>
      <c r="B41" s="419"/>
      <c r="C41" s="422"/>
      <c r="D41" s="372"/>
      <c r="E41" s="342"/>
      <c r="F41" s="71" t="str">
        <f>VLOOKUP($A$2,Calculs!$A$3:$CX$102,6,FALSE)</f>
        <v/>
      </c>
      <c r="G41" s="71" t="str">
        <f>VLOOKUP($A$2,Calculs!$A$3:$CX$102,7,FALSE)</f>
        <v/>
      </c>
      <c r="H41" s="71" t="str">
        <f>VLOOKUP($A$2,Calculs!$A$3:$CX$102,8,FALSE)</f>
        <v/>
      </c>
      <c r="I41" s="71" t="str">
        <f>VLOOKUP($A$2,Calculs!$A$3:$CX$102,9,FALSE)</f>
        <v/>
      </c>
      <c r="J41" s="71" t="str">
        <f>VLOOKUP($A$2,Calculs!$A$3:$CX$102,10,FALSE)</f>
        <v/>
      </c>
      <c r="K41" s="15"/>
      <c r="L41" s="15"/>
      <c r="M41" s="99"/>
      <c r="N41" s="98"/>
      <c r="O41" s="15"/>
      <c r="P41" s="15"/>
      <c r="Q41" s="15"/>
      <c r="R41" s="15"/>
      <c r="S41" s="15"/>
      <c r="T41" s="15"/>
      <c r="U41" s="27"/>
    </row>
    <row r="42" spans="1:21" ht="20.149999999999999" customHeight="1" x14ac:dyDescent="0.3">
      <c r="A42" s="398"/>
      <c r="B42" s="419"/>
      <c r="C42" s="421" t="s">
        <v>227</v>
      </c>
      <c r="D42" s="371" t="e">
        <f>AVERAGE(F43:U43)</f>
        <v>#DIV/0!</v>
      </c>
      <c r="E42" s="342"/>
      <c r="F42" s="80" t="s">
        <v>228</v>
      </c>
      <c r="G42" s="15" t="s">
        <v>229</v>
      </c>
      <c r="H42" s="15"/>
      <c r="I42" s="15"/>
      <c r="J42" s="15"/>
      <c r="K42" s="15"/>
      <c r="L42" s="15"/>
      <c r="M42" s="99"/>
      <c r="N42" s="98"/>
      <c r="O42" s="15"/>
      <c r="P42" s="15"/>
      <c r="Q42" s="15"/>
      <c r="R42" s="15"/>
      <c r="S42" s="15"/>
      <c r="T42" s="15"/>
      <c r="U42" s="27"/>
    </row>
    <row r="43" spans="1:21" ht="20.149999999999999" customHeight="1" thickBot="1" x14ac:dyDescent="0.35">
      <c r="A43" s="398"/>
      <c r="B43" s="419"/>
      <c r="C43" s="422"/>
      <c r="D43" s="372"/>
      <c r="E43" s="342"/>
      <c r="F43" s="71" t="str">
        <f>VLOOKUP($A$2,Calculs!$A$3:$CX$102,11,FALSE)</f>
        <v/>
      </c>
      <c r="G43" s="71" t="str">
        <f>VLOOKUP($A$2,Calculs!$A$3:$CX$102,12,FALSE)</f>
        <v/>
      </c>
      <c r="H43" s="102"/>
      <c r="I43" s="9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27"/>
    </row>
    <row r="44" spans="1:21" ht="20.149999999999999" customHeight="1" x14ac:dyDescent="0.3">
      <c r="A44" s="398"/>
      <c r="B44" s="419"/>
      <c r="C44" s="421" t="s">
        <v>230</v>
      </c>
      <c r="D44" s="371" t="e">
        <f>AVERAGE(F45:U45)</f>
        <v>#DIV/0!</v>
      </c>
      <c r="E44" s="342"/>
      <c r="F44" s="100" t="s">
        <v>231</v>
      </c>
      <c r="G44" s="15" t="s">
        <v>232</v>
      </c>
      <c r="H44" s="106" t="s">
        <v>233</v>
      </c>
      <c r="I44" s="107" t="s">
        <v>234</v>
      </c>
      <c r="J44" s="107" t="s">
        <v>235</v>
      </c>
      <c r="K44" s="107" t="s">
        <v>236</v>
      </c>
      <c r="L44" s="107" t="s">
        <v>237</v>
      </c>
      <c r="M44" s="15" t="s">
        <v>238</v>
      </c>
      <c r="N44" s="15"/>
      <c r="O44" s="15"/>
      <c r="P44" s="15"/>
      <c r="Q44" s="15"/>
      <c r="R44" s="15"/>
      <c r="S44" s="15"/>
      <c r="T44" s="15"/>
      <c r="U44" s="27"/>
    </row>
    <row r="45" spans="1:21" ht="20.149999999999999" customHeight="1" thickBot="1" x14ac:dyDescent="0.35">
      <c r="A45" s="398"/>
      <c r="B45" s="419"/>
      <c r="C45" s="422"/>
      <c r="D45" s="372"/>
      <c r="E45" s="342"/>
      <c r="F45" s="71" t="str">
        <f>VLOOKUP($A$2,Calculs!$A$3:$CX$102,22,FALSE)</f>
        <v/>
      </c>
      <c r="G45" s="71" t="str">
        <f>VLOOKUP($A$2,Calculs!$A$3:$CX$102,23,FALSE)</f>
        <v/>
      </c>
      <c r="H45" s="71" t="str">
        <f>VLOOKUP($A$2,Calculs!$A$3:$CX$102,24,FALSE)</f>
        <v/>
      </c>
      <c r="I45" s="71" t="str">
        <f>VLOOKUP($A$2,Calculs!$A$3:$CX$102,25,FALSE)</f>
        <v/>
      </c>
      <c r="J45" s="71" t="str">
        <f>VLOOKUP($A$2,Calculs!$A$3:$CX$102,26,FALSE)</f>
        <v/>
      </c>
      <c r="K45" s="71" t="str">
        <f>VLOOKUP($A$2,Calculs!$A$3:$CX$102,27,FALSE)</f>
        <v/>
      </c>
      <c r="L45" s="71" t="str">
        <f>VLOOKUP($A$2,Calculs!$A$3:$CX$102,28,FALSE)</f>
        <v/>
      </c>
      <c r="M45" s="71" t="str">
        <f>VLOOKUP($A$2,Calculs!$A$3:$CX$102,29,FALSE)</f>
        <v/>
      </c>
      <c r="N45" s="15"/>
      <c r="O45" s="15"/>
      <c r="P45" s="15"/>
      <c r="Q45" s="15"/>
      <c r="R45" s="15"/>
      <c r="S45" s="15"/>
      <c r="T45" s="15"/>
      <c r="U45" s="27"/>
    </row>
    <row r="46" spans="1:21" ht="20.149999999999999" customHeight="1" x14ac:dyDescent="0.3">
      <c r="A46" s="398"/>
      <c r="B46" s="419"/>
      <c r="C46" s="369" t="s">
        <v>239</v>
      </c>
      <c r="D46" s="371" t="e">
        <f>AVERAGE(F47:U47)</f>
        <v>#DIV/0!</v>
      </c>
      <c r="E46" s="342"/>
      <c r="F46" s="103" t="s">
        <v>240</v>
      </c>
      <c r="G46" s="108" t="s">
        <v>241</v>
      </c>
      <c r="H46" s="109" t="s">
        <v>242</v>
      </c>
      <c r="I46" s="109" t="s">
        <v>243</v>
      </c>
      <c r="J46" s="109" t="s">
        <v>244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27"/>
    </row>
    <row r="47" spans="1:21" ht="20.149999999999999" customHeight="1" thickBot="1" x14ac:dyDescent="0.35">
      <c r="A47" s="399"/>
      <c r="B47" s="420"/>
      <c r="C47" s="370"/>
      <c r="D47" s="372"/>
      <c r="E47" s="361"/>
      <c r="F47" s="71" t="str">
        <f>VLOOKUP($A$2,Calculs!$A$3:$CX$102,52,FALSE)</f>
        <v/>
      </c>
      <c r="G47" s="71" t="str">
        <f>VLOOKUP($A$2,Calculs!$A$3:$CX$102,53,FALSE)</f>
        <v/>
      </c>
      <c r="H47" s="71" t="str">
        <f>VLOOKUP($A$2,Calculs!$A$3:$CX$102,54,FALSE)</f>
        <v/>
      </c>
      <c r="I47" s="71" t="str">
        <f>VLOOKUP($A$2,Calculs!$A$3:$CX$102,55,FALSE)</f>
        <v/>
      </c>
      <c r="J47" s="71" t="str">
        <f>VLOOKUP($A$2,Calculs!$A$3:$CX$102,56,FALSE)</f>
        <v/>
      </c>
      <c r="K47" s="25"/>
      <c r="L47" s="17"/>
      <c r="M47" s="17"/>
      <c r="N47" s="25"/>
      <c r="O47" s="25"/>
      <c r="P47" s="25"/>
      <c r="Q47" s="25"/>
      <c r="R47" s="17"/>
      <c r="S47" s="25"/>
      <c r="T47" s="17"/>
      <c r="U47" s="28"/>
    </row>
    <row r="48" spans="1:21" ht="20.149999999999999" customHeight="1" x14ac:dyDescent="0.3">
      <c r="A48" s="397" t="s">
        <v>245</v>
      </c>
      <c r="B48" s="381" t="s">
        <v>246</v>
      </c>
      <c r="C48" s="369" t="s">
        <v>247</v>
      </c>
      <c r="D48" s="371" t="e">
        <f>AVERAGE(F49:U49)</f>
        <v>#DIV/0!</v>
      </c>
      <c r="E48" s="341" t="e">
        <f>AVERAGE(F49:K49,F51:H51)</f>
        <v>#DIV/0!</v>
      </c>
      <c r="F48" s="110" t="s">
        <v>248</v>
      </c>
      <c r="G48" s="111" t="s">
        <v>249</v>
      </c>
      <c r="H48" s="111" t="s">
        <v>250</v>
      </c>
      <c r="I48" s="111" t="s">
        <v>251</v>
      </c>
      <c r="J48" s="111" t="s">
        <v>252</v>
      </c>
      <c r="K48" s="112" t="s">
        <v>253</v>
      </c>
      <c r="L48" s="24"/>
      <c r="M48" s="24"/>
      <c r="N48" s="16"/>
      <c r="O48" s="16"/>
      <c r="P48" s="16"/>
      <c r="Q48" s="16"/>
      <c r="R48" s="24"/>
      <c r="S48" s="16"/>
      <c r="T48" s="24"/>
      <c r="U48" s="29"/>
    </row>
    <row r="49" spans="1:21" ht="20.149999999999999" customHeight="1" thickBot="1" x14ac:dyDescent="0.35">
      <c r="A49" s="398"/>
      <c r="B49" s="419"/>
      <c r="C49" s="370"/>
      <c r="D49" s="372"/>
      <c r="E49" s="342"/>
      <c r="F49" s="71" t="str">
        <f>VLOOKUP($A$2,Calculs!$A$3:$CX$102,94,FALSE)</f>
        <v/>
      </c>
      <c r="G49" s="71" t="str">
        <f>VLOOKUP($A$2,Calculs!$A$3:$CX$102,95,FALSE)</f>
        <v/>
      </c>
      <c r="H49" s="71" t="str">
        <f>VLOOKUP($A$2,Calculs!$A$3:$CX$102,96,FALSE)</f>
        <v/>
      </c>
      <c r="I49" s="71" t="str">
        <f>VLOOKUP($A$2,Calculs!$A$3:$CX$102,97,FALSE)</f>
        <v/>
      </c>
      <c r="J49" s="71" t="str">
        <f>VLOOKUP($A$2,Calculs!$A$3:$CX$102,98,FALSE)</f>
        <v/>
      </c>
      <c r="K49" s="71" t="str">
        <f>VLOOKUP($A$2,Calculs!$A$3:$CX$102,99,FALSE)</f>
        <v/>
      </c>
      <c r="L49" s="15"/>
      <c r="M49" s="15"/>
      <c r="N49" s="15"/>
      <c r="O49" s="15"/>
      <c r="P49" s="15"/>
      <c r="Q49" s="15"/>
      <c r="R49" s="15"/>
      <c r="S49" s="15"/>
      <c r="T49" s="15"/>
      <c r="U49" s="27"/>
    </row>
    <row r="50" spans="1:21" ht="20.149999999999999" customHeight="1" x14ac:dyDescent="0.3">
      <c r="A50" s="398"/>
      <c r="B50" s="419"/>
      <c r="C50" s="369" t="s">
        <v>254</v>
      </c>
      <c r="D50" s="371" t="e">
        <f>AVERAGE(F51:U51)</f>
        <v>#DIV/0!</v>
      </c>
      <c r="E50" s="342"/>
      <c r="F50" s="114" t="s">
        <v>255</v>
      </c>
      <c r="G50" s="89" t="s">
        <v>256</v>
      </c>
      <c r="H50" s="90" t="s">
        <v>257</v>
      </c>
      <c r="I50" s="9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7"/>
    </row>
    <row r="51" spans="1:21" ht="20.149999999999999" customHeight="1" thickBot="1" x14ac:dyDescent="0.35">
      <c r="A51" s="399"/>
      <c r="B51" s="420"/>
      <c r="C51" s="370"/>
      <c r="D51" s="372"/>
      <c r="E51" s="361"/>
      <c r="F51" s="71" t="str">
        <f>VLOOKUP($A$2,Calculs!$A$3:$CX$102,100,FALSE)</f>
        <v/>
      </c>
      <c r="G51" s="71" t="str">
        <f>VLOOKUP($A$2,Calculs!$A$3:$CX$102,101,FALSE)</f>
        <v/>
      </c>
      <c r="H51" s="71" t="str">
        <f>VLOOKUP($A$2,Calculs!$A$3:$CX$102,102,FALSE)</f>
        <v/>
      </c>
      <c r="I51" s="149"/>
      <c r="J51" s="150"/>
      <c r="K51" s="150"/>
      <c r="L51" s="150"/>
      <c r="M51" s="150"/>
      <c r="N51" s="150"/>
      <c r="O51" s="150"/>
      <c r="P51" s="150"/>
      <c r="Q51" s="151"/>
      <c r="R51" s="152"/>
      <c r="S51" s="152"/>
      <c r="T51" s="153"/>
      <c r="U51" s="154"/>
    </row>
    <row r="52" spans="1:21" ht="20.149999999999999" customHeight="1" x14ac:dyDescent="0.3">
      <c r="G52" s="172"/>
      <c r="H52" s="172"/>
      <c r="L52" s="14"/>
      <c r="T52" s="172"/>
      <c r="U52" s="172"/>
    </row>
    <row r="53" spans="1:21" ht="20.149999999999999" customHeight="1" x14ac:dyDescent="0.3"/>
    <row r="54" spans="1:21" ht="20.149999999999999" customHeight="1" thickBot="1" x14ac:dyDescent="0.35"/>
    <row r="55" spans="1:21" ht="40" customHeight="1" thickBot="1" x14ac:dyDescent="0.35">
      <c r="A55" s="327" t="s">
        <v>506</v>
      </c>
      <c r="B55" s="328"/>
      <c r="C55" s="155" t="str">
        <f>VLOOKUP($A$2,Calculs!$A$3:$GO$102,196,FALSE)</f>
        <v/>
      </c>
      <c r="D55" s="31" t="s">
        <v>469</v>
      </c>
      <c r="E55" s="18" t="s">
        <v>488</v>
      </c>
      <c r="F55" s="413" t="s">
        <v>475</v>
      </c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5"/>
    </row>
    <row r="56" spans="1:21" ht="20.149999999999999" customHeight="1" x14ac:dyDescent="0.3">
      <c r="A56" s="329" t="s">
        <v>21</v>
      </c>
      <c r="B56" s="330"/>
      <c r="C56" s="337" t="s">
        <v>514</v>
      </c>
      <c r="D56" s="339" t="e">
        <f>AVERAGE(F57:Q57)</f>
        <v>#DIV/0!</v>
      </c>
      <c r="E56" s="341" t="e">
        <f>AVERAGE(F57:Q57,F59:Q59,F61:Q61,F63:Q63)</f>
        <v>#DIV/0!</v>
      </c>
      <c r="F56" s="122" t="s">
        <v>22</v>
      </c>
      <c r="G56" s="123" t="s">
        <v>23</v>
      </c>
      <c r="H56" s="123" t="s">
        <v>24</v>
      </c>
      <c r="I56" s="123"/>
      <c r="J56" s="101"/>
      <c r="K56" s="123"/>
      <c r="L56" s="123"/>
      <c r="M56" s="123"/>
      <c r="N56" s="123"/>
      <c r="O56" s="123"/>
      <c r="P56" s="124"/>
      <c r="Q56" s="125"/>
    </row>
    <row r="57" spans="1:21" ht="20.149999999999999" customHeight="1" thickBot="1" x14ac:dyDescent="0.35">
      <c r="A57" s="331"/>
      <c r="B57" s="332"/>
      <c r="C57" s="338"/>
      <c r="D57" s="340"/>
      <c r="E57" s="342"/>
      <c r="F57" s="71" t="str">
        <f>VLOOKUP($A$2,Calculs!$A$3:$GL$102,103,FALSE)</f>
        <v/>
      </c>
      <c r="G57" s="71" t="str">
        <f>VLOOKUP($A$2,Calculs!$A$3:$GL$102,104,FALSE)</f>
        <v/>
      </c>
      <c r="H57" s="71" t="str">
        <f>VLOOKUP($A$2,Calculs!$A$3:$GL$102,105,FALSE)</f>
        <v/>
      </c>
      <c r="I57" s="126"/>
      <c r="J57" s="127"/>
      <c r="K57" s="127"/>
      <c r="L57" s="127"/>
      <c r="M57" s="127"/>
      <c r="N57" s="127"/>
      <c r="O57" s="127"/>
      <c r="P57" s="128"/>
      <c r="Q57" s="129"/>
    </row>
    <row r="58" spans="1:21" ht="20.149999999999999" customHeight="1" x14ac:dyDescent="0.3">
      <c r="A58" s="331"/>
      <c r="B58" s="332"/>
      <c r="C58" s="337" t="s">
        <v>25</v>
      </c>
      <c r="D58" s="339" t="e">
        <f>AVERAGE(F59:Q59)</f>
        <v>#DIV/0!</v>
      </c>
      <c r="E58" s="342"/>
      <c r="F58" s="130" t="s">
        <v>26</v>
      </c>
      <c r="G58" s="127" t="s">
        <v>27</v>
      </c>
      <c r="H58" s="101"/>
      <c r="I58" s="127"/>
      <c r="J58" s="127"/>
      <c r="K58" s="127"/>
      <c r="L58" s="127"/>
      <c r="M58" s="131"/>
      <c r="N58" s="132"/>
      <c r="O58" s="127"/>
      <c r="P58" s="133"/>
      <c r="Q58" s="134"/>
    </row>
    <row r="59" spans="1:21" ht="20.149999999999999" customHeight="1" thickBot="1" x14ac:dyDescent="0.35">
      <c r="A59" s="331"/>
      <c r="B59" s="332"/>
      <c r="C59" s="338"/>
      <c r="D59" s="340"/>
      <c r="E59" s="342"/>
      <c r="F59" s="71" t="str">
        <f>VLOOKUP($A$2,Calculs!$A$3:$GL$102,106,FALSE)</f>
        <v/>
      </c>
      <c r="G59" s="71" t="str">
        <f>VLOOKUP($A$2,Calculs!$A$3:$GL$102,107,FALSE)</f>
        <v/>
      </c>
      <c r="H59" s="126"/>
      <c r="I59" s="132"/>
      <c r="J59" s="127"/>
      <c r="K59" s="127"/>
      <c r="L59" s="127"/>
      <c r="M59" s="131"/>
      <c r="N59" s="132"/>
      <c r="O59" s="127"/>
      <c r="P59" s="128"/>
      <c r="Q59" s="129"/>
    </row>
    <row r="60" spans="1:21" ht="20.149999999999999" customHeight="1" x14ac:dyDescent="0.35">
      <c r="A60" s="331"/>
      <c r="B60" s="332"/>
      <c r="C60" s="345" t="s">
        <v>28</v>
      </c>
      <c r="D60" s="339" t="e">
        <f>AVERAGE(F61:Q61)</f>
        <v>#DIV/0!</v>
      </c>
      <c r="E60" s="342"/>
      <c r="F60" s="130" t="s">
        <v>29</v>
      </c>
      <c r="G60" s="127" t="s">
        <v>30</v>
      </c>
      <c r="H60" s="127" t="s">
        <v>31</v>
      </c>
      <c r="I60" s="127" t="s">
        <v>32</v>
      </c>
      <c r="J60" s="127" t="s">
        <v>33</v>
      </c>
      <c r="K60" s="127" t="s">
        <v>34</v>
      </c>
      <c r="L60" s="127" t="s">
        <v>35</v>
      </c>
      <c r="M60" s="131" t="s">
        <v>36</v>
      </c>
      <c r="N60" s="132" t="s">
        <v>37</v>
      </c>
      <c r="O60" s="127" t="s">
        <v>38</v>
      </c>
      <c r="P60" s="134" t="s">
        <v>39</v>
      </c>
      <c r="Q60" s="135"/>
    </row>
    <row r="61" spans="1:21" ht="20.149999999999999" customHeight="1" thickBot="1" x14ac:dyDescent="0.35">
      <c r="A61" s="331"/>
      <c r="B61" s="332"/>
      <c r="C61" s="338"/>
      <c r="D61" s="340"/>
      <c r="E61" s="342"/>
      <c r="F61" s="71" t="str">
        <f>VLOOKUP($A$2,Calculs!$A$3:$GL$102,108,FALSE)</f>
        <v/>
      </c>
      <c r="G61" s="71" t="str">
        <f>VLOOKUP($A$2,Calculs!$A$3:$GL$102,109,FALSE)</f>
        <v/>
      </c>
      <c r="H61" s="71" t="str">
        <f>VLOOKUP($A$2,Calculs!$A$3:$GL$102,110,FALSE)</f>
        <v/>
      </c>
      <c r="I61" s="71" t="str">
        <f>VLOOKUP($A$2,Calculs!$A$3:$GL$102,111,FALSE)</f>
        <v/>
      </c>
      <c r="J61" s="71" t="str">
        <f>VLOOKUP($A$2,Calculs!$A$3:$GL$102,112,FALSE)</f>
        <v/>
      </c>
      <c r="K61" s="71" t="str">
        <f>VLOOKUP($A$2,Calculs!$A$3:$GL$102,113,FALSE)</f>
        <v/>
      </c>
      <c r="L61" s="71" t="str">
        <f>VLOOKUP($A$2,Calculs!$A$3:$GL$102,114,FALSE)</f>
        <v/>
      </c>
      <c r="M61" s="71" t="str">
        <f>VLOOKUP($A$2,Calculs!$A$3:$GL$102,115,FALSE)</f>
        <v/>
      </c>
      <c r="N61" s="71" t="str">
        <f>VLOOKUP($A$2,Calculs!$A$3:$GL$102,116,FALSE)</f>
        <v/>
      </c>
      <c r="O61" s="71" t="str">
        <f>VLOOKUP($A$2,Calculs!$A$3:$GL$102,117,FALSE)</f>
        <v/>
      </c>
      <c r="P61" s="71" t="str">
        <f>VLOOKUP($A$2,Calculs!$A$3:$GL$102,118,FALSE)</f>
        <v/>
      </c>
      <c r="Q61" s="129"/>
    </row>
    <row r="62" spans="1:21" ht="20.149999999999999" customHeight="1" x14ac:dyDescent="0.3">
      <c r="A62" s="333"/>
      <c r="B62" s="334"/>
      <c r="C62" s="345" t="s">
        <v>40</v>
      </c>
      <c r="D62" s="339" t="e">
        <f>AVERAGE(F63:Q63)</f>
        <v>#DIV/0!</v>
      </c>
      <c r="E62" s="343"/>
      <c r="F62" s="136" t="s">
        <v>41</v>
      </c>
      <c r="G62" s="126" t="s">
        <v>42</v>
      </c>
      <c r="H62" s="126" t="s">
        <v>43</v>
      </c>
      <c r="I62" s="132" t="s">
        <v>44</v>
      </c>
      <c r="J62" s="127" t="s">
        <v>45</v>
      </c>
      <c r="K62" s="127" t="s">
        <v>46</v>
      </c>
      <c r="L62" s="127" t="s">
        <v>47</v>
      </c>
      <c r="M62" s="131" t="s">
        <v>48</v>
      </c>
      <c r="N62" s="132" t="s">
        <v>49</v>
      </c>
      <c r="O62" s="127" t="s">
        <v>50</v>
      </c>
      <c r="P62" s="133" t="s">
        <v>51</v>
      </c>
      <c r="Q62" s="129" t="s">
        <v>52</v>
      </c>
    </row>
    <row r="63" spans="1:21" ht="20.149999999999999" customHeight="1" thickBot="1" x14ac:dyDescent="0.35">
      <c r="A63" s="335"/>
      <c r="B63" s="336"/>
      <c r="C63" s="346"/>
      <c r="D63" s="340"/>
      <c r="E63" s="344"/>
      <c r="F63" s="71" t="str">
        <f>VLOOKUP($A$2,Calculs!$A$3:$GL$102,119,FALSE)</f>
        <v/>
      </c>
      <c r="G63" s="71" t="str">
        <f>VLOOKUP($A$2,Calculs!$A$3:$GL$102,120,FALSE)</f>
        <v/>
      </c>
      <c r="H63" s="71" t="str">
        <f>VLOOKUP($A$2,Calculs!$A$3:$GL$102,121,FALSE)</f>
        <v/>
      </c>
      <c r="I63" s="71" t="str">
        <f>VLOOKUP($A$2,Calculs!$A$3:$GL$102,122,FALSE)</f>
        <v/>
      </c>
      <c r="J63" s="71" t="str">
        <f>VLOOKUP($A$2,Calculs!$A$3:$GL$102,123,FALSE)</f>
        <v/>
      </c>
      <c r="K63" s="71" t="str">
        <f>VLOOKUP($A$2,Calculs!$A$3:$GL$102,124,FALSE)</f>
        <v/>
      </c>
      <c r="L63" s="71" t="str">
        <f>VLOOKUP($A$2,Calculs!$A$3:$GL$102,125,FALSE)</f>
        <v/>
      </c>
      <c r="M63" s="71" t="str">
        <f>VLOOKUP($A$2,Calculs!$A$3:$GL$102,126,FALSE)</f>
        <v/>
      </c>
      <c r="N63" s="71" t="str">
        <f>VLOOKUP($A$2,Calculs!$A$3:$GL$102,127,FALSE)</f>
        <v/>
      </c>
      <c r="O63" s="71" t="str">
        <f>VLOOKUP($A$2,Calculs!$A$3:$GL$102,128,FALSE)</f>
        <v/>
      </c>
      <c r="P63" s="71" t="str">
        <f>VLOOKUP($A$2,Calculs!$A$3:$GL$102,129,FALSE)</f>
        <v/>
      </c>
      <c r="Q63" s="71" t="str">
        <f>VLOOKUP($A$2,Calculs!$A$3:$GL$102,130,FALSE)</f>
        <v/>
      </c>
      <c r="R63" s="173"/>
    </row>
    <row r="64" spans="1:21" ht="20.149999999999999" customHeight="1" x14ac:dyDescent="0.35">
      <c r="A64" s="329" t="s">
        <v>53</v>
      </c>
      <c r="B64" s="330"/>
      <c r="C64" s="352" t="s">
        <v>54</v>
      </c>
      <c r="D64" s="339" t="e">
        <f>AVERAGE(F65:Q65)</f>
        <v>#DIV/0!</v>
      </c>
      <c r="E64" s="350" t="e">
        <f>AVERAGE(F65:Q65,F67:Q67,F69:Q69,F71:Q71,F73:Q73,F75:Q75)</f>
        <v>#DIV/0!</v>
      </c>
      <c r="F64" s="130" t="s">
        <v>55</v>
      </c>
      <c r="G64" s="138" t="s">
        <v>56</v>
      </c>
      <c r="H64" s="138" t="s">
        <v>57</v>
      </c>
      <c r="I64" s="138" t="s">
        <v>58</v>
      </c>
      <c r="J64" s="138" t="s">
        <v>59</v>
      </c>
      <c r="K64" s="138" t="s">
        <v>60</v>
      </c>
      <c r="L64" s="138" t="s">
        <v>61</v>
      </c>
      <c r="M64" s="139"/>
      <c r="N64" s="139"/>
      <c r="O64" s="139"/>
      <c r="P64" s="139"/>
      <c r="Q64" s="140"/>
    </row>
    <row r="65" spans="1:17" ht="20.149999999999999" customHeight="1" thickBot="1" x14ac:dyDescent="0.35">
      <c r="A65" s="331"/>
      <c r="B65" s="332"/>
      <c r="C65" s="348"/>
      <c r="D65" s="340"/>
      <c r="E65" s="351"/>
      <c r="F65" s="71" t="str">
        <f>VLOOKUP($A$2,Calculs!$A$3:$GL$102,143,FALSE)</f>
        <v/>
      </c>
      <c r="G65" s="71" t="str">
        <f>VLOOKUP($A$2,Calculs!$A$3:$GL$102,144,FALSE)</f>
        <v/>
      </c>
      <c r="H65" s="71" t="str">
        <f>VLOOKUP($A$2,Calculs!$A$3:$GL$102,145,FALSE)</f>
        <v/>
      </c>
      <c r="I65" s="71" t="str">
        <f>VLOOKUP($A$2,Calculs!$A$3:$GL$102,146,FALSE)</f>
        <v/>
      </c>
      <c r="J65" s="71" t="str">
        <f>VLOOKUP($A$2,Calculs!$A$3:$GL$102,147,FALSE)</f>
        <v/>
      </c>
      <c r="K65" s="71" t="str">
        <f>VLOOKUP($A$2,Calculs!$A$3:$GL$102,148,FALSE)</f>
        <v/>
      </c>
      <c r="L65" s="71" t="str">
        <f>VLOOKUP($A$2,Calculs!$A$3:$GL$102,149,FALSE)</f>
        <v/>
      </c>
      <c r="M65" s="127"/>
      <c r="N65" s="127"/>
      <c r="O65" s="127"/>
      <c r="P65" s="127"/>
      <c r="Q65" s="129"/>
    </row>
    <row r="66" spans="1:17" ht="20.149999999999999" customHeight="1" x14ac:dyDescent="0.3">
      <c r="A66" s="331"/>
      <c r="B66" s="332"/>
      <c r="C66" s="345" t="s">
        <v>62</v>
      </c>
      <c r="D66" s="339" t="e">
        <f>AVERAGE(F67:Q67)</f>
        <v>#DIV/0!</v>
      </c>
      <c r="E66" s="351"/>
      <c r="F66" s="130" t="s">
        <v>63</v>
      </c>
      <c r="G66" s="127" t="s">
        <v>64</v>
      </c>
      <c r="H66" s="127" t="s">
        <v>65</v>
      </c>
      <c r="I66" s="127" t="s">
        <v>66</v>
      </c>
      <c r="J66" s="141" t="s">
        <v>67</v>
      </c>
      <c r="K66" s="127" t="s">
        <v>68</v>
      </c>
      <c r="L66" s="127"/>
      <c r="M66" s="127"/>
      <c r="N66" s="127"/>
      <c r="O66" s="127"/>
      <c r="P66" s="127"/>
      <c r="Q66" s="129"/>
    </row>
    <row r="67" spans="1:17" ht="20.149999999999999" customHeight="1" thickBot="1" x14ac:dyDescent="0.35">
      <c r="A67" s="331"/>
      <c r="B67" s="332"/>
      <c r="C67" s="338"/>
      <c r="D67" s="340"/>
      <c r="E67" s="351"/>
      <c r="F67" s="71" t="str">
        <f>VLOOKUP($A$2,Calculs!$A$3:$GL$102,155,FALSE)</f>
        <v/>
      </c>
      <c r="G67" s="71" t="str">
        <f>VLOOKUP($A$2,Calculs!$A$3:$GL$102,156,FALSE)</f>
        <v/>
      </c>
      <c r="H67" s="71" t="str">
        <f>VLOOKUP($A$2,Calculs!$A$3:$GL$102,157,FALSE)</f>
        <v/>
      </c>
      <c r="I67" s="71" t="str">
        <f>VLOOKUP($A$2,Calculs!$A$3:$GL$102,158,FALSE)</f>
        <v/>
      </c>
      <c r="J67" s="71" t="str">
        <f>VLOOKUP($A$2,Calculs!$A$3:$GL$102,159,FALSE)</f>
        <v/>
      </c>
      <c r="K67" s="71" t="str">
        <f>VLOOKUP($A$2,Calculs!$A$3:$GL$102,160,FALSE)</f>
        <v/>
      </c>
      <c r="L67" s="127"/>
      <c r="M67" s="127"/>
      <c r="N67" s="127"/>
      <c r="O67" s="127"/>
      <c r="P67" s="128"/>
      <c r="Q67" s="129"/>
    </row>
    <row r="68" spans="1:17" ht="20.149999999999999" customHeight="1" x14ac:dyDescent="0.3">
      <c r="A68" s="331"/>
      <c r="B68" s="332"/>
      <c r="C68" s="352" t="s">
        <v>69</v>
      </c>
      <c r="D68" s="339" t="e">
        <f>AVERAGE(F69:Q69)</f>
        <v>#DIV/0!</v>
      </c>
      <c r="E68" s="351"/>
      <c r="F68" s="138" t="s">
        <v>70</v>
      </c>
      <c r="G68" s="138" t="s">
        <v>71</v>
      </c>
      <c r="H68" s="138" t="s">
        <v>72</v>
      </c>
      <c r="I68" s="133" t="s">
        <v>73</v>
      </c>
      <c r="J68" s="134" t="s">
        <v>74</v>
      </c>
      <c r="K68" s="127"/>
      <c r="L68" s="127"/>
      <c r="M68" s="138"/>
      <c r="N68" s="127"/>
      <c r="O68" s="127"/>
      <c r="P68" s="133"/>
      <c r="Q68" s="134"/>
    </row>
    <row r="69" spans="1:17" ht="20.149999999999999" customHeight="1" thickBot="1" x14ac:dyDescent="0.35">
      <c r="A69" s="331"/>
      <c r="B69" s="332"/>
      <c r="C69" s="348"/>
      <c r="D69" s="340"/>
      <c r="E69" s="351"/>
      <c r="F69" s="71" t="str">
        <f>VLOOKUP($A$2,Calculs!$A$3:$GL$102,150,FALSE)</f>
        <v/>
      </c>
      <c r="G69" s="71" t="str">
        <f>VLOOKUP($A$2,Calculs!$A$3:$GL$102,151,FALSE)</f>
        <v/>
      </c>
      <c r="H69" s="71" t="str">
        <f>VLOOKUP($A$2,Calculs!$A$3:$GL$102,152,FALSE)</f>
        <v/>
      </c>
      <c r="I69" s="71" t="str">
        <f>VLOOKUP($A$2,Calculs!$A$3:$GL$102,153,FALSE)</f>
        <v/>
      </c>
      <c r="J69" s="71" t="str">
        <f>VLOOKUP($A$2,Calculs!$A$3:$GL$102,154,FALSE)</f>
        <v/>
      </c>
      <c r="K69" s="132"/>
      <c r="L69" s="132"/>
      <c r="M69" s="132"/>
      <c r="N69" s="132"/>
      <c r="O69" s="127"/>
      <c r="P69" s="128"/>
      <c r="Q69" s="129"/>
    </row>
    <row r="70" spans="1:17" ht="20.149999999999999" customHeight="1" x14ac:dyDescent="0.3">
      <c r="A70" s="331"/>
      <c r="B70" s="332"/>
      <c r="C70" s="347" t="s">
        <v>75</v>
      </c>
      <c r="D70" s="339" t="e">
        <f>AVERAGE(F71:Q71)</f>
        <v>#DIV/0!</v>
      </c>
      <c r="E70" s="351"/>
      <c r="F70" s="130" t="s">
        <v>76</v>
      </c>
      <c r="G70" s="127" t="s">
        <v>77</v>
      </c>
      <c r="H70" s="127" t="s">
        <v>78</v>
      </c>
      <c r="I70" s="127" t="s">
        <v>79</v>
      </c>
      <c r="J70" s="127" t="s">
        <v>80</v>
      </c>
      <c r="K70" s="127" t="s">
        <v>81</v>
      </c>
      <c r="L70" s="127" t="s">
        <v>82</v>
      </c>
      <c r="M70" s="127"/>
      <c r="N70" s="142"/>
      <c r="O70" s="127"/>
      <c r="P70" s="133"/>
      <c r="Q70" s="134"/>
    </row>
    <row r="71" spans="1:17" ht="20.149999999999999" customHeight="1" thickBot="1" x14ac:dyDescent="0.35">
      <c r="A71" s="331"/>
      <c r="B71" s="332"/>
      <c r="C71" s="348"/>
      <c r="D71" s="340"/>
      <c r="E71" s="351"/>
      <c r="F71" s="71" t="str">
        <f>VLOOKUP($A$2,Calculs!$A$3:$GL$102,161,FALSE)</f>
        <v/>
      </c>
      <c r="G71" s="71" t="str">
        <f>VLOOKUP($A$2,Calculs!$A$3:$GL$102,162,FALSE)</f>
        <v/>
      </c>
      <c r="H71" s="71" t="str">
        <f>VLOOKUP($A$2,Calculs!$A$3:$GL$102,163,FALSE)</f>
        <v/>
      </c>
      <c r="I71" s="71" t="str">
        <f>VLOOKUP($A$2,Calculs!$A$3:$GL$102,164,FALSE)</f>
        <v/>
      </c>
      <c r="J71" s="71" t="str">
        <f>VLOOKUP($A$2,Calculs!$A$3:$GL$102,165,FALSE)</f>
        <v/>
      </c>
      <c r="K71" s="71" t="str">
        <f>VLOOKUP($A$2,Calculs!$A$3:$GL$102,166,FALSE)</f>
        <v/>
      </c>
      <c r="L71" s="71" t="str">
        <f>VLOOKUP($A$2,Calculs!$A$3:$GL$102,167,FALSE)</f>
        <v/>
      </c>
      <c r="M71" s="128"/>
      <c r="N71" s="127"/>
      <c r="O71" s="143"/>
      <c r="P71" s="128"/>
      <c r="Q71" s="129"/>
    </row>
    <row r="72" spans="1:17" ht="20.149999999999999" customHeight="1" x14ac:dyDescent="0.3">
      <c r="A72" s="331"/>
      <c r="B72" s="332"/>
      <c r="C72" s="345" t="s">
        <v>83</v>
      </c>
      <c r="D72" s="339" t="e">
        <f>AVERAGE(F73:Q73)</f>
        <v>#DIV/0!</v>
      </c>
      <c r="E72" s="351"/>
      <c r="F72" s="136" t="s">
        <v>84</v>
      </c>
      <c r="G72" s="126" t="s">
        <v>85</v>
      </c>
      <c r="H72" s="126" t="s">
        <v>86</v>
      </c>
      <c r="I72" s="126" t="s">
        <v>87</v>
      </c>
      <c r="J72" s="127" t="s">
        <v>88</v>
      </c>
      <c r="K72" s="127" t="s">
        <v>89</v>
      </c>
      <c r="L72" s="127" t="s">
        <v>90</v>
      </c>
      <c r="M72" s="127" t="s">
        <v>91</v>
      </c>
      <c r="N72" s="138" t="s">
        <v>92</v>
      </c>
      <c r="O72" s="127"/>
      <c r="P72" s="133"/>
      <c r="Q72" s="134"/>
    </row>
    <row r="73" spans="1:17" ht="20.149999999999999" customHeight="1" thickBot="1" x14ac:dyDescent="0.35">
      <c r="A73" s="331"/>
      <c r="B73" s="332"/>
      <c r="C73" s="349"/>
      <c r="D73" s="340"/>
      <c r="E73" s="351"/>
      <c r="F73" s="71" t="str">
        <f>VLOOKUP($A$2,Calculs!$A$3:$GL$102,131,FALSE)</f>
        <v/>
      </c>
      <c r="G73" s="71" t="str">
        <f>VLOOKUP($A$2,Calculs!$A$3:$GL$102,132,FALSE)</f>
        <v/>
      </c>
      <c r="H73" s="71" t="str">
        <f>VLOOKUP($A$2,Calculs!$A$3:$GL$102,133,FALSE)</f>
        <v/>
      </c>
      <c r="I73" s="71" t="str">
        <f>VLOOKUP($A$2,Calculs!$A$3:$GL$102,134,FALSE)</f>
        <v/>
      </c>
      <c r="J73" s="71" t="str">
        <f>VLOOKUP($A$2,Calculs!$A$3:$GL$102,135,FALSE)</f>
        <v/>
      </c>
      <c r="K73" s="71" t="str">
        <f>VLOOKUP($A$2,Calculs!$A$3:$GL$102,136,FALSE)</f>
        <v/>
      </c>
      <c r="L73" s="71" t="str">
        <f>VLOOKUP($A$2,Calculs!$A$3:$GL$102,137,FALSE)</f>
        <v/>
      </c>
      <c r="M73" s="71" t="str">
        <f>VLOOKUP($A$2,Calculs!$A$3:$GL$102,138,FALSE)</f>
        <v/>
      </c>
      <c r="N73" s="71" t="str">
        <f>VLOOKUP($A$2,Calculs!$A$3:$GL$102,139,FALSE)</f>
        <v/>
      </c>
      <c r="O73" s="127"/>
      <c r="P73" s="133"/>
      <c r="Q73" s="134"/>
    </row>
    <row r="74" spans="1:17" ht="20.149999999999999" customHeight="1" x14ac:dyDescent="0.3">
      <c r="A74" s="331"/>
      <c r="B74" s="332"/>
      <c r="C74" s="345" t="s">
        <v>93</v>
      </c>
      <c r="D74" s="339" t="e">
        <f>AVERAGE(F75:Q75)</f>
        <v>#DIV/0!</v>
      </c>
      <c r="E74" s="351"/>
      <c r="F74" s="130" t="s">
        <v>94</v>
      </c>
      <c r="G74" s="127" t="s">
        <v>95</v>
      </c>
      <c r="H74" s="127" t="s">
        <v>96</v>
      </c>
      <c r="I74" s="127"/>
      <c r="J74" s="127"/>
      <c r="K74" s="127"/>
      <c r="L74" s="127"/>
      <c r="M74" s="127"/>
      <c r="N74" s="127"/>
      <c r="O74" s="127"/>
      <c r="P74" s="133"/>
      <c r="Q74" s="134"/>
    </row>
    <row r="75" spans="1:17" ht="20.149999999999999" customHeight="1" thickBot="1" x14ac:dyDescent="0.35">
      <c r="A75" s="359"/>
      <c r="B75" s="360"/>
      <c r="C75" s="338"/>
      <c r="D75" s="340"/>
      <c r="E75" s="351"/>
      <c r="F75" s="71" t="str">
        <f>VLOOKUP($A$2,Calculs!$A$3:$GL$102,140,FALSE)</f>
        <v/>
      </c>
      <c r="G75" s="71" t="str">
        <f>VLOOKUP($A$2,Calculs!$A$3:$GL$102,141,FALSE)</f>
        <v/>
      </c>
      <c r="H75" s="71" t="str">
        <f>VLOOKUP($A$2,Calculs!$A$3:$GL$102,142,FALSE)</f>
        <v/>
      </c>
      <c r="I75" s="144"/>
      <c r="J75" s="145"/>
      <c r="K75" s="145"/>
      <c r="L75" s="145"/>
      <c r="M75" s="145"/>
      <c r="N75" s="145"/>
      <c r="O75" s="145"/>
      <c r="P75" s="146"/>
      <c r="Q75" s="147"/>
    </row>
    <row r="76" spans="1:17" ht="20.149999999999999" customHeight="1" x14ac:dyDescent="0.3">
      <c r="A76" s="329" t="s">
        <v>499</v>
      </c>
      <c r="B76" s="363"/>
      <c r="C76" s="337" t="s">
        <v>516</v>
      </c>
      <c r="D76" s="339" t="e">
        <f>AVERAGE(F77:Q77)</f>
        <v>#DIV/0!</v>
      </c>
      <c r="E76" s="341" t="e">
        <f>AVERAGE(F77:Q77,F79:Q79,F81:Q81)</f>
        <v>#DIV/0!</v>
      </c>
      <c r="F76" s="130" t="s">
        <v>97</v>
      </c>
      <c r="G76" s="138" t="s">
        <v>98</v>
      </c>
      <c r="H76" s="138" t="s">
        <v>99</v>
      </c>
      <c r="I76" s="138"/>
      <c r="J76" s="138"/>
      <c r="K76" s="138"/>
      <c r="L76" s="138"/>
      <c r="M76" s="138"/>
      <c r="N76" s="138"/>
      <c r="O76" s="138"/>
      <c r="P76" s="133"/>
      <c r="Q76" s="134"/>
    </row>
    <row r="77" spans="1:17" ht="20.149999999999999" customHeight="1" thickBot="1" x14ac:dyDescent="0.35">
      <c r="A77" s="333"/>
      <c r="B77" s="334"/>
      <c r="C77" s="338"/>
      <c r="D77" s="340"/>
      <c r="E77" s="342"/>
      <c r="F77" s="71" t="str">
        <f>VLOOKUP($A$2,Calculs!$A$3:$GL$102,168,FALSE)</f>
        <v/>
      </c>
      <c r="G77" s="71" t="str">
        <f>VLOOKUP($A$2,Calculs!$A$3:$GL$102,172,FALSE)</f>
        <v/>
      </c>
      <c r="H77" s="71" t="str">
        <f>VLOOKUP($A$2,Calculs!$A$3:$GL$102,173,FALSE)</f>
        <v/>
      </c>
      <c r="I77" s="132"/>
      <c r="J77" s="127"/>
      <c r="K77" s="127"/>
      <c r="L77" s="127"/>
      <c r="M77" s="127"/>
      <c r="N77" s="127"/>
      <c r="O77" s="127"/>
      <c r="P77" s="128"/>
      <c r="Q77" s="129"/>
    </row>
    <row r="78" spans="1:17" ht="20.149999999999999" customHeight="1" x14ac:dyDescent="0.3">
      <c r="A78" s="333"/>
      <c r="B78" s="334"/>
      <c r="C78" s="352" t="s">
        <v>100</v>
      </c>
      <c r="D78" s="339" t="e">
        <f>AVERAGE(F79:Q79)</f>
        <v>#DIV/0!</v>
      </c>
      <c r="E78" s="342"/>
      <c r="F78" s="130" t="s">
        <v>101</v>
      </c>
      <c r="G78" s="127" t="s">
        <v>102</v>
      </c>
      <c r="H78" s="127" t="s">
        <v>103</v>
      </c>
      <c r="I78" s="127" t="s">
        <v>104</v>
      </c>
      <c r="J78" s="127" t="s">
        <v>105</v>
      </c>
      <c r="K78" s="127"/>
      <c r="L78" s="127"/>
      <c r="M78" s="127"/>
      <c r="N78" s="127"/>
      <c r="O78" s="127"/>
      <c r="P78" s="133"/>
      <c r="Q78" s="134"/>
    </row>
    <row r="79" spans="1:17" ht="20.149999999999999" customHeight="1" thickBot="1" x14ac:dyDescent="0.35">
      <c r="A79" s="333"/>
      <c r="B79" s="334"/>
      <c r="C79" s="348"/>
      <c r="D79" s="340"/>
      <c r="E79" s="342"/>
      <c r="F79" s="71" t="str">
        <f>VLOOKUP($A$2,Calculs!$A$3:$GL$102,169,FALSE)</f>
        <v/>
      </c>
      <c r="G79" s="71" t="str">
        <f>VLOOKUP($A$2,Calculs!$A$3:$GL$102,170,FALSE)</f>
        <v/>
      </c>
      <c r="H79" s="71" t="str">
        <f>VLOOKUP($A$2,Calculs!$A$3:$GL$102,171,FALSE)</f>
        <v/>
      </c>
      <c r="I79" s="71" t="str">
        <f>VLOOKUP($A$2,Calculs!$A$3:$GL$102,178,FALSE)</f>
        <v/>
      </c>
      <c r="J79" s="71" t="str">
        <f>VLOOKUP($A$2,Calculs!$A$3:$GL$102,179,FALSE)</f>
        <v/>
      </c>
      <c r="K79" s="127"/>
      <c r="L79" s="127"/>
      <c r="M79" s="131"/>
      <c r="N79" s="132"/>
      <c r="O79" s="127"/>
      <c r="P79" s="128"/>
      <c r="Q79" s="129"/>
    </row>
    <row r="80" spans="1:17" ht="20.149999999999999" customHeight="1" x14ac:dyDescent="0.3">
      <c r="A80" s="333"/>
      <c r="B80" s="334"/>
      <c r="C80" s="347" t="s">
        <v>106</v>
      </c>
      <c r="D80" s="339" t="e">
        <f>AVERAGE(F81:Q81)</f>
        <v>#DIV/0!</v>
      </c>
      <c r="E80" s="342"/>
      <c r="F80" s="130" t="s">
        <v>107</v>
      </c>
      <c r="G80" s="127" t="s">
        <v>108</v>
      </c>
      <c r="H80" s="127" t="s">
        <v>109</v>
      </c>
      <c r="I80" s="127" t="s">
        <v>110</v>
      </c>
      <c r="J80" s="127"/>
      <c r="K80" s="127"/>
      <c r="L80" s="127"/>
      <c r="M80" s="131"/>
      <c r="N80" s="132"/>
      <c r="O80" s="127"/>
      <c r="P80" s="133"/>
      <c r="Q80" s="134"/>
    </row>
    <row r="81" spans="1:17" ht="20.149999999999999" customHeight="1" thickBot="1" x14ac:dyDescent="0.35">
      <c r="A81" s="335"/>
      <c r="B81" s="336"/>
      <c r="C81" s="348"/>
      <c r="D81" s="340"/>
      <c r="E81" s="342"/>
      <c r="F81" s="71" t="str">
        <f>VLOOKUP($A$2,Calculs!$A$3:$GL$102,174,FALSE)</f>
        <v/>
      </c>
      <c r="G81" s="71" t="str">
        <f>VLOOKUP($A$2,Calculs!$A$3:$GL$102,175,FALSE)</f>
        <v/>
      </c>
      <c r="H81" s="71" t="str">
        <f>VLOOKUP($A$2,Calculs!$A$3:$GL$102,176,FALSE)</f>
        <v/>
      </c>
      <c r="I81" s="71" t="str">
        <f>VLOOKUP($A$2,Calculs!$A$3:$GL$102,177,FALSE)</f>
        <v/>
      </c>
      <c r="J81" s="127"/>
      <c r="K81" s="127"/>
      <c r="L81" s="127"/>
      <c r="M81" s="131"/>
      <c r="N81" s="132"/>
      <c r="O81" s="127"/>
      <c r="P81" s="128"/>
      <c r="Q81" s="129"/>
    </row>
    <row r="82" spans="1:17" ht="20.149999999999999" customHeight="1" x14ac:dyDescent="0.3">
      <c r="A82" s="329" t="s">
        <v>498</v>
      </c>
      <c r="B82" s="330"/>
      <c r="C82" s="337" t="s">
        <v>112</v>
      </c>
      <c r="D82" s="339" t="e">
        <f>AVERAGE(F83:Q83)</f>
        <v>#DIV/0!</v>
      </c>
      <c r="E82" s="341" t="e">
        <f>AVERAGE(F83:Q83,F85:Q85,F87:Q87,F89:Q89)</f>
        <v>#DIV/0!</v>
      </c>
      <c r="F82" s="130" t="s">
        <v>113</v>
      </c>
      <c r="G82" s="127" t="s">
        <v>114</v>
      </c>
      <c r="H82" s="127"/>
      <c r="I82" s="127"/>
      <c r="J82" s="127"/>
      <c r="K82" s="127"/>
      <c r="L82" s="127"/>
      <c r="M82" s="127"/>
      <c r="N82" s="127"/>
      <c r="O82" s="127"/>
      <c r="P82" s="133"/>
      <c r="Q82" s="134"/>
    </row>
    <row r="83" spans="1:17" ht="20.149999999999999" customHeight="1" thickBot="1" x14ac:dyDescent="0.35">
      <c r="A83" s="331"/>
      <c r="B83" s="332"/>
      <c r="C83" s="349"/>
      <c r="D83" s="340"/>
      <c r="E83" s="342"/>
      <c r="F83" s="71" t="str">
        <f>VLOOKUP($A$2,Calculs!$A$3:$GL$102,180,FALSE)</f>
        <v/>
      </c>
      <c r="G83" s="71" t="str">
        <f>VLOOKUP($A$2,Calculs!$A$3:$GL$102,181,FALSE)</f>
        <v/>
      </c>
      <c r="H83" s="132"/>
      <c r="I83" s="132"/>
      <c r="J83" s="127"/>
      <c r="K83" s="127"/>
      <c r="L83" s="127"/>
      <c r="M83" s="127"/>
      <c r="N83" s="127"/>
      <c r="O83" s="127"/>
      <c r="P83" s="128"/>
      <c r="Q83" s="129"/>
    </row>
    <row r="84" spans="1:17" ht="20.149999999999999" customHeight="1" x14ac:dyDescent="0.3">
      <c r="A84" s="331"/>
      <c r="B84" s="332"/>
      <c r="C84" s="347" t="s">
        <v>115</v>
      </c>
      <c r="D84" s="339" t="e">
        <f>AVERAGE(F85:Q85)</f>
        <v>#DIV/0!</v>
      </c>
      <c r="E84" s="342"/>
      <c r="F84" s="130" t="s">
        <v>116</v>
      </c>
      <c r="G84" s="127" t="s">
        <v>117</v>
      </c>
      <c r="H84" s="127" t="s">
        <v>118</v>
      </c>
      <c r="I84" s="127"/>
      <c r="J84" s="127"/>
      <c r="K84" s="127"/>
      <c r="L84" s="127"/>
      <c r="M84" s="127"/>
      <c r="N84" s="127"/>
      <c r="O84" s="127"/>
      <c r="P84" s="133"/>
      <c r="Q84" s="134"/>
    </row>
    <row r="85" spans="1:17" ht="20.149999999999999" customHeight="1" thickBot="1" x14ac:dyDescent="0.35">
      <c r="A85" s="331"/>
      <c r="B85" s="332"/>
      <c r="C85" s="338"/>
      <c r="D85" s="340"/>
      <c r="E85" s="342"/>
      <c r="F85" s="71" t="str">
        <f>VLOOKUP($A$2,Calculs!$A$3:$GL$102,182,FALSE)</f>
        <v/>
      </c>
      <c r="G85" s="71" t="str">
        <f>VLOOKUP($A$2,Calculs!$A$3:$GL$102,183,FALSE)</f>
        <v/>
      </c>
      <c r="H85" s="71" t="str">
        <f>VLOOKUP($A$2,Calculs!$A$3:$GL$102,184,FALSE)</f>
        <v/>
      </c>
      <c r="I85" s="132"/>
      <c r="J85" s="127"/>
      <c r="K85" s="127"/>
      <c r="L85" s="127"/>
      <c r="M85" s="127"/>
      <c r="N85" s="127"/>
      <c r="O85" s="127"/>
      <c r="P85" s="128"/>
      <c r="Q85" s="129"/>
    </row>
    <row r="86" spans="1:17" ht="20.149999999999999" customHeight="1" x14ac:dyDescent="0.3">
      <c r="A86" s="331"/>
      <c r="B86" s="332"/>
      <c r="C86" s="347" t="s">
        <v>119</v>
      </c>
      <c r="D86" s="339" t="e">
        <f>AVERAGE(F87:Q87)</f>
        <v>#DIV/0!</v>
      </c>
      <c r="E86" s="342"/>
      <c r="F86" s="130" t="s">
        <v>120</v>
      </c>
      <c r="G86" s="127" t="s">
        <v>121</v>
      </c>
      <c r="H86" s="127" t="s">
        <v>122</v>
      </c>
      <c r="I86" s="127" t="s">
        <v>123</v>
      </c>
      <c r="J86" s="127"/>
      <c r="K86" s="127"/>
      <c r="L86" s="127"/>
      <c r="M86" s="127"/>
      <c r="N86" s="127"/>
      <c r="O86" s="127"/>
      <c r="P86" s="133"/>
      <c r="Q86" s="134"/>
    </row>
    <row r="87" spans="1:17" ht="20.149999999999999" customHeight="1" thickBot="1" x14ac:dyDescent="0.35">
      <c r="A87" s="331"/>
      <c r="B87" s="332"/>
      <c r="C87" s="348"/>
      <c r="D87" s="340"/>
      <c r="E87" s="342"/>
      <c r="F87" s="71" t="str">
        <f>VLOOKUP($A$2,Calculs!$A$3:$GL$102,185,FALSE)</f>
        <v/>
      </c>
      <c r="G87" s="71" t="str">
        <f>VLOOKUP($A$2,Calculs!$A$3:$GL$102,186,FALSE)</f>
        <v/>
      </c>
      <c r="H87" s="71" t="str">
        <f>VLOOKUP($A$2,Calculs!$A$3:$GL$102,187,FALSE)</f>
        <v/>
      </c>
      <c r="I87" s="71" t="str">
        <f>VLOOKUP($A$2,Calculs!$A$3:$GL$102,188,FALSE)</f>
        <v/>
      </c>
      <c r="J87" s="127"/>
      <c r="K87" s="127"/>
      <c r="L87" s="127"/>
      <c r="M87" s="127"/>
      <c r="N87" s="127"/>
      <c r="O87" s="127"/>
      <c r="P87" s="128"/>
      <c r="Q87" s="129"/>
    </row>
    <row r="88" spans="1:17" ht="20.149999999999999" customHeight="1" x14ac:dyDescent="0.3">
      <c r="A88" s="331"/>
      <c r="B88" s="332"/>
      <c r="C88" s="345" t="s">
        <v>517</v>
      </c>
      <c r="D88" s="339" t="e">
        <f>AVERAGE(F89:Q89)</f>
        <v>#DIV/0!</v>
      </c>
      <c r="E88" s="342"/>
      <c r="F88" s="130" t="s">
        <v>124</v>
      </c>
      <c r="G88" s="127" t="s">
        <v>125</v>
      </c>
      <c r="H88" s="127" t="s">
        <v>126</v>
      </c>
      <c r="I88" s="127" t="s">
        <v>127</v>
      </c>
      <c r="J88" s="127" t="s">
        <v>128</v>
      </c>
      <c r="K88" s="127" t="s">
        <v>129</v>
      </c>
      <c r="L88" s="127"/>
      <c r="M88" s="127"/>
      <c r="N88" s="127"/>
      <c r="O88" s="127"/>
      <c r="P88" s="133"/>
      <c r="Q88" s="134"/>
    </row>
    <row r="89" spans="1:17" ht="20.149999999999999" customHeight="1" thickBot="1" x14ac:dyDescent="0.35">
      <c r="A89" s="359"/>
      <c r="B89" s="360"/>
      <c r="C89" s="362"/>
      <c r="D89" s="340"/>
      <c r="E89" s="361"/>
      <c r="F89" s="71" t="str">
        <f>VLOOKUP($A$2,Calculs!$A$3:$GL$102,189,FALSE)</f>
        <v/>
      </c>
      <c r="G89" s="71" t="str">
        <f>VLOOKUP($A$2,Calculs!$A$3:$GL$102,190,FALSE)</f>
        <v/>
      </c>
      <c r="H89" s="71" t="str">
        <f>VLOOKUP($A$2,Calculs!$A$3:$GL$102,191,FALSE)</f>
        <v/>
      </c>
      <c r="I89" s="71" t="str">
        <f>VLOOKUP($A$2,Calculs!$A$3:$GL$102,192,FALSE)</f>
        <v/>
      </c>
      <c r="J89" s="71" t="str">
        <f>VLOOKUP($A$2,Calculs!$A$3:$GL$102,193,FALSE)</f>
        <v/>
      </c>
      <c r="K89" s="71" t="str">
        <f>VLOOKUP($A$2,Calculs!$A$3:$GL$102,194,FALSE)</f>
        <v/>
      </c>
      <c r="L89" s="145"/>
      <c r="M89" s="145"/>
      <c r="N89" s="145"/>
      <c r="O89" s="145"/>
      <c r="P89" s="146"/>
      <c r="Q89" s="147"/>
    </row>
  </sheetData>
  <sheetProtection password="C610" sheet="1" objects="1" scenarios="1" selectLockedCells="1"/>
  <mergeCells count="116">
    <mergeCell ref="F1:U1"/>
    <mergeCell ref="D32:D33"/>
    <mergeCell ref="D34:D35"/>
    <mergeCell ref="D36:D37"/>
    <mergeCell ref="F55:Q55"/>
    <mergeCell ref="F3:U3"/>
    <mergeCell ref="A48:A51"/>
    <mergeCell ref="B48:B51"/>
    <mergeCell ref="C48:C49"/>
    <mergeCell ref="D48:D49"/>
    <mergeCell ref="E48:E51"/>
    <mergeCell ref="C50:C51"/>
    <mergeCell ref="D50:D51"/>
    <mergeCell ref="E40:E47"/>
    <mergeCell ref="C42:C43"/>
    <mergeCell ref="D42:D43"/>
    <mergeCell ref="C44:C45"/>
    <mergeCell ref="D44:D45"/>
    <mergeCell ref="C46:C47"/>
    <mergeCell ref="D46:D47"/>
    <mergeCell ref="C38:C39"/>
    <mergeCell ref="D38:D39"/>
    <mergeCell ref="B40:B47"/>
    <mergeCell ref="C40:C41"/>
    <mergeCell ref="D40:D41"/>
    <mergeCell ref="A24:A47"/>
    <mergeCell ref="B24:B29"/>
    <mergeCell ref="C24:C25"/>
    <mergeCell ref="D24:D25"/>
    <mergeCell ref="E24:E29"/>
    <mergeCell ref="C26:C27"/>
    <mergeCell ref="D26:D27"/>
    <mergeCell ref="C28:C29"/>
    <mergeCell ref="D28:D29"/>
    <mergeCell ref="B30:B39"/>
    <mergeCell ref="C30:C31"/>
    <mergeCell ref="D30:D31"/>
    <mergeCell ref="E30:E39"/>
    <mergeCell ref="C32:C33"/>
    <mergeCell ref="C34:C35"/>
    <mergeCell ref="C36:C37"/>
    <mergeCell ref="E18:E23"/>
    <mergeCell ref="B20:B23"/>
    <mergeCell ref="C20:C21"/>
    <mergeCell ref="D20:D21"/>
    <mergeCell ref="C22:C23"/>
    <mergeCell ref="D22:D23"/>
    <mergeCell ref="C14:C15"/>
    <mergeCell ref="D14:D15"/>
    <mergeCell ref="C16:C17"/>
    <mergeCell ref="D16:D17"/>
    <mergeCell ref="E4:E17"/>
    <mergeCell ref="A18:A23"/>
    <mergeCell ref="B18:B19"/>
    <mergeCell ref="C18:C19"/>
    <mergeCell ref="D18:D19"/>
    <mergeCell ref="A3:B3"/>
    <mergeCell ref="A4:A17"/>
    <mergeCell ref="B4:B5"/>
    <mergeCell ref="C4:C5"/>
    <mergeCell ref="D4:D5"/>
    <mergeCell ref="B6:B17"/>
    <mergeCell ref="C6:C7"/>
    <mergeCell ref="D6:D7"/>
    <mergeCell ref="C8:C9"/>
    <mergeCell ref="D8:D9"/>
    <mergeCell ref="C10:C11"/>
    <mergeCell ref="D10:D11"/>
    <mergeCell ref="C12:C13"/>
    <mergeCell ref="D12:D13"/>
    <mergeCell ref="A1:C1"/>
    <mergeCell ref="A2:C2"/>
    <mergeCell ref="D2:E2"/>
    <mergeCell ref="A82:B89"/>
    <mergeCell ref="C82:C83"/>
    <mergeCell ref="D82:D83"/>
    <mergeCell ref="E82:E89"/>
    <mergeCell ref="C84:C85"/>
    <mergeCell ref="D84:D85"/>
    <mergeCell ref="C86:C87"/>
    <mergeCell ref="D86:D87"/>
    <mergeCell ref="C88:C89"/>
    <mergeCell ref="D88:D89"/>
    <mergeCell ref="A76:B81"/>
    <mergeCell ref="C76:C77"/>
    <mergeCell ref="D76:D77"/>
    <mergeCell ref="E76:E81"/>
    <mergeCell ref="C78:C79"/>
    <mergeCell ref="D78:D79"/>
    <mergeCell ref="C80:C81"/>
    <mergeCell ref="D80:D81"/>
    <mergeCell ref="A64:B75"/>
    <mergeCell ref="C64:C65"/>
    <mergeCell ref="D64:D65"/>
    <mergeCell ref="C70:C71"/>
    <mergeCell ref="D70:D71"/>
    <mergeCell ref="C72:C73"/>
    <mergeCell ref="D72:D73"/>
    <mergeCell ref="C74:C75"/>
    <mergeCell ref="D74:D75"/>
    <mergeCell ref="E64:E75"/>
    <mergeCell ref="C66:C67"/>
    <mergeCell ref="D66:D67"/>
    <mergeCell ref="C68:C69"/>
    <mergeCell ref="D68:D69"/>
    <mergeCell ref="A55:B55"/>
    <mergeCell ref="A56:B63"/>
    <mergeCell ref="C56:C57"/>
    <mergeCell ref="D56:D57"/>
    <mergeCell ref="E56:E63"/>
    <mergeCell ref="C58:C59"/>
    <mergeCell ref="D58:D59"/>
    <mergeCell ref="C60:C61"/>
    <mergeCell ref="D60:D61"/>
    <mergeCell ref="C62:C63"/>
    <mergeCell ref="D62:D63"/>
  </mergeCells>
  <conditionalFormatting sqref="D4:U89">
    <cfRule type="containsBlanks" dxfId="5" priority="1">
      <formula>LEN(TRIM(D4))=0</formula>
    </cfRule>
    <cfRule type="cellIs" dxfId="4" priority="2" operator="between">
      <formula>0.25</formula>
      <formula>0.499</formula>
    </cfRule>
    <cfRule type="cellIs" dxfId="3" priority="3" operator="between">
      <formula>0</formula>
      <formula>0.249</formula>
    </cfRule>
  </conditionalFormatting>
  <dataValidations count="1">
    <dataValidation type="list" allowBlank="1" showInputMessage="1" showErrorMessage="1" sqref="A2:C2" xr:uid="{00000000-0002-0000-0300-000000000000}">
      <formula1>NOM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1"/>
  <sheetViews>
    <sheetView topLeftCell="E7" zoomScale="70" zoomScaleNormal="70" workbookViewId="0">
      <selection activeCell="F1" sqref="A1:XFD1048576"/>
    </sheetView>
  </sheetViews>
  <sheetFormatPr baseColWidth="10" defaultColWidth="11.453125" defaultRowHeight="14" x14ac:dyDescent="0.3"/>
  <cols>
    <col min="1" max="2" width="11.453125" style="9"/>
    <col min="3" max="3" width="74.7265625" style="9" customWidth="1"/>
    <col min="4" max="5" width="14.7265625" style="9" customWidth="1"/>
    <col min="6" max="18" width="11.453125" style="9"/>
    <col min="19" max="30" width="11.453125" style="9" hidden="1" customWidth="1"/>
    <col min="31" max="34" width="11.453125" style="9"/>
    <col min="35" max="35" width="0" style="9" hidden="1" customWidth="1"/>
    <col min="36" max="16384" width="11.453125" style="9"/>
  </cols>
  <sheetData>
    <row r="1" spans="1:38" ht="60" customHeight="1" thickBot="1" x14ac:dyDescent="0.35">
      <c r="A1" s="430" t="s">
        <v>131</v>
      </c>
      <c r="B1" s="431"/>
      <c r="C1" s="432"/>
      <c r="D1" s="65"/>
      <c r="E1" s="66"/>
      <c r="F1" s="423" t="s">
        <v>519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5"/>
    </row>
    <row r="2" spans="1:38" s="65" customFormat="1" ht="41.25" customHeight="1" thickBot="1" x14ac:dyDescent="0.35">
      <c r="A2" s="116"/>
      <c r="B2" s="116"/>
      <c r="C2" s="116"/>
      <c r="D2" s="121" t="s">
        <v>492</v>
      </c>
      <c r="E2" s="118" t="s">
        <v>502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8" s="65" customFormat="1" ht="20.149999999999999" customHeight="1" thickBot="1" x14ac:dyDescent="0.35">
      <c r="A3" s="116"/>
      <c r="B3" s="116"/>
      <c r="C3" s="116"/>
      <c r="D3" s="119"/>
      <c r="E3" s="12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</row>
    <row r="4" spans="1:38" ht="50.15" customHeight="1" thickBot="1" x14ac:dyDescent="0.4">
      <c r="A4" s="10"/>
      <c r="B4" s="11"/>
      <c r="C4" s="288">
        <f>Paramètres!B2</f>
        <v>0</v>
      </c>
      <c r="D4" s="12"/>
      <c r="E4" s="1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4"/>
    </row>
    <row r="5" spans="1:38" ht="50.15" customHeight="1" thickBot="1" x14ac:dyDescent="0.35">
      <c r="A5" s="433" t="s">
        <v>20</v>
      </c>
      <c r="B5" s="434"/>
      <c r="C5" s="67" t="e">
        <f>"Compétences Français = "&amp;ROUND(AVERAGE(Calculs!B3:CX102)*100,1)&amp;"%"</f>
        <v>#DIV/0!</v>
      </c>
      <c r="D5" s="31" t="s">
        <v>469</v>
      </c>
      <c r="E5" s="60" t="s">
        <v>470</v>
      </c>
      <c r="F5" s="416" t="s">
        <v>474</v>
      </c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8"/>
      <c r="AI5" s="9" t="e">
        <f>9-COUNTIF(#REF!,"")</f>
        <v>#REF!</v>
      </c>
      <c r="AJ5" s="174"/>
      <c r="AK5" s="174"/>
      <c r="AL5" s="174"/>
    </row>
    <row r="6" spans="1:38" ht="20.149999999999999" customHeight="1" x14ac:dyDescent="0.3">
      <c r="A6" s="435" t="s">
        <v>133</v>
      </c>
      <c r="B6" s="436" t="s">
        <v>138</v>
      </c>
      <c r="C6" s="379" t="s">
        <v>511</v>
      </c>
      <c r="D6" s="426" t="e">
        <f>AVERAGE(F7:AG7)</f>
        <v>#DIV/0!</v>
      </c>
      <c r="E6" s="394" t="e">
        <f>AVERAGE(Calculs!M3:R102,Calculs!AN3:AY102,Calculs!BE3:BI102,Calculs!BT3:BX102,Calculs!CD3:CO102)</f>
        <v>#DIV/0!</v>
      </c>
      <c r="F6" s="68" t="s">
        <v>139</v>
      </c>
      <c r="G6" s="69" t="s">
        <v>140</v>
      </c>
      <c r="H6" s="69" t="s">
        <v>141</v>
      </c>
      <c r="I6" s="69" t="s">
        <v>142</v>
      </c>
      <c r="J6" s="69" t="s">
        <v>143</v>
      </c>
      <c r="K6" s="69" t="s">
        <v>144</v>
      </c>
      <c r="L6" s="69" t="s">
        <v>145</v>
      </c>
      <c r="M6" s="69" t="s">
        <v>146</v>
      </c>
      <c r="N6" s="69" t="s">
        <v>147</v>
      </c>
      <c r="O6" s="69" t="s">
        <v>148</v>
      </c>
      <c r="P6" s="16" t="s">
        <v>149</v>
      </c>
      <c r="Q6" s="16" t="s">
        <v>150</v>
      </c>
      <c r="R6" s="16" t="s">
        <v>151</v>
      </c>
      <c r="S6" s="16" t="s">
        <v>152</v>
      </c>
      <c r="T6" s="16" t="s">
        <v>153</v>
      </c>
      <c r="U6" s="70" t="s">
        <v>154</v>
      </c>
      <c r="V6" s="65"/>
      <c r="W6" s="65"/>
      <c r="X6" s="65"/>
      <c r="Y6" s="65"/>
      <c r="Z6" s="65"/>
      <c r="AA6" s="65"/>
      <c r="AB6" s="65"/>
      <c r="AC6" s="65"/>
      <c r="AD6" s="65"/>
      <c r="AE6" s="16" t="s">
        <v>152</v>
      </c>
      <c r="AF6" s="16" t="s">
        <v>153</v>
      </c>
      <c r="AG6" s="70" t="s">
        <v>154</v>
      </c>
    </row>
    <row r="7" spans="1:38" s="176" customFormat="1" ht="20.149999999999999" customHeight="1" thickBot="1" x14ac:dyDescent="0.35">
      <c r="A7" s="376"/>
      <c r="B7" s="378"/>
      <c r="C7" s="380"/>
      <c r="D7" s="427"/>
      <c r="E7" s="395"/>
      <c r="F7" s="71" t="e">
        <f>Calculs!AR1</f>
        <v>#DIV/0!</v>
      </c>
      <c r="G7" s="71" t="e">
        <f>Calculs!AS1</f>
        <v>#DIV/0!</v>
      </c>
      <c r="H7" s="71" t="e">
        <f>Calculs!AT1</f>
        <v>#DIV/0!</v>
      </c>
      <c r="I7" s="71" t="e">
        <f>Calculs!AU1</f>
        <v>#DIV/0!</v>
      </c>
      <c r="J7" s="72" t="e">
        <f>Calculs!CD1</f>
        <v>#DIV/0!</v>
      </c>
      <c r="K7" s="72" t="e">
        <f>Calculs!CE1</f>
        <v>#DIV/0!</v>
      </c>
      <c r="L7" s="72" t="e">
        <f>Calculs!CF1</f>
        <v>#DIV/0!</v>
      </c>
      <c r="M7" s="72" t="e">
        <f>Calculs!CG1</f>
        <v>#DIV/0!</v>
      </c>
      <c r="N7" s="72" t="e">
        <f>Calculs!CH1</f>
        <v>#DIV/0!</v>
      </c>
      <c r="O7" s="72" t="e">
        <f>Calculs!CI1</f>
        <v>#DIV/0!</v>
      </c>
      <c r="P7" s="72" t="e">
        <f>Calculs!CJ1</f>
        <v>#DIV/0!</v>
      </c>
      <c r="Q7" s="72" t="e">
        <f>Calculs!CK1</f>
        <v>#DIV/0!</v>
      </c>
      <c r="R7" s="72" t="e">
        <f>Calculs!CL1</f>
        <v>#DIV/0!</v>
      </c>
      <c r="S7" s="72" t="e">
        <f>Calculs!CM1</f>
        <v>#DIV/0!</v>
      </c>
      <c r="T7" s="72" t="e">
        <f>Calculs!CN1</f>
        <v>#DIV/0!</v>
      </c>
      <c r="U7" s="72" t="e">
        <f>Calculs!CO1</f>
        <v>#DIV/0!</v>
      </c>
      <c r="V7" s="72" t="e">
        <f>Calculs!CP1</f>
        <v>#DIV/0!</v>
      </c>
      <c r="W7" s="72" t="e">
        <f>Calculs!CQ1</f>
        <v>#DIV/0!</v>
      </c>
      <c r="X7" s="72" t="e">
        <f>Calculs!CR1</f>
        <v>#DIV/0!</v>
      </c>
      <c r="Y7" s="72" t="e">
        <f>Calculs!CS1</f>
        <v>#DIV/0!</v>
      </c>
      <c r="Z7" s="72" t="e">
        <f>Calculs!CT1</f>
        <v>#DIV/0!</v>
      </c>
      <c r="AA7" s="72" t="e">
        <f>Calculs!CU1</f>
        <v>#DIV/0!</v>
      </c>
      <c r="AB7" s="72" t="e">
        <f>Calculs!CV1</f>
        <v>#DIV/0!</v>
      </c>
      <c r="AC7" s="72" t="e">
        <f>Calculs!CW1</f>
        <v>#DIV/0!</v>
      </c>
      <c r="AD7" s="72" t="e">
        <f>Calculs!CX1</f>
        <v>#DIV/0!</v>
      </c>
      <c r="AE7" s="72" t="e">
        <f>Calculs!CM1</f>
        <v>#DIV/0!</v>
      </c>
      <c r="AF7" s="72" t="e">
        <f>Calculs!CN1</f>
        <v>#DIV/0!</v>
      </c>
      <c r="AG7" s="73" t="e">
        <f>Calculs!CO1</f>
        <v>#DIV/0!</v>
      </c>
      <c r="AH7" s="175"/>
    </row>
    <row r="8" spans="1:38" ht="20.149999999999999" customHeight="1" x14ac:dyDescent="0.3">
      <c r="A8" s="376"/>
      <c r="B8" s="381" t="s">
        <v>155</v>
      </c>
      <c r="C8" s="384" t="s">
        <v>156</v>
      </c>
      <c r="D8" s="426" t="e">
        <f>AVERAGE(F9:AG9)</f>
        <v>#DIV/0!</v>
      </c>
      <c r="E8" s="395"/>
      <c r="F8" s="74" t="s">
        <v>157</v>
      </c>
      <c r="G8" s="75" t="s">
        <v>158</v>
      </c>
      <c r="H8" s="76" t="s">
        <v>159</v>
      </c>
      <c r="I8" s="76" t="s">
        <v>160</v>
      </c>
      <c r="J8" s="77" t="s">
        <v>161</v>
      </c>
      <c r="K8" s="76" t="s">
        <v>162</v>
      </c>
      <c r="L8" s="76"/>
      <c r="M8" s="77"/>
      <c r="N8" s="77"/>
      <c r="O8" s="77"/>
      <c r="P8" s="77"/>
      <c r="Q8" s="76"/>
      <c r="R8" s="15"/>
      <c r="S8" s="15"/>
      <c r="T8" s="15"/>
      <c r="U8" s="27"/>
      <c r="V8" s="65"/>
      <c r="W8" s="65"/>
      <c r="X8" s="65"/>
      <c r="Y8" s="65"/>
      <c r="Z8" s="65"/>
      <c r="AA8" s="65"/>
      <c r="AB8" s="65"/>
      <c r="AC8" s="65"/>
      <c r="AD8" s="65"/>
      <c r="AE8" s="15"/>
      <c r="AF8" s="15"/>
      <c r="AG8" s="27"/>
    </row>
    <row r="9" spans="1:38" ht="20.149999999999999" customHeight="1" thickBot="1" x14ac:dyDescent="0.35">
      <c r="A9" s="376"/>
      <c r="B9" s="382"/>
      <c r="C9" s="362"/>
      <c r="D9" s="427"/>
      <c r="E9" s="395"/>
      <c r="F9" s="78" t="e">
        <f>Calculs!M1</f>
        <v>#DIV/0!</v>
      </c>
      <c r="G9" s="78" t="e">
        <f>Calculs!N1</f>
        <v>#DIV/0!</v>
      </c>
      <c r="H9" s="78" t="e">
        <f>Calculs!O1</f>
        <v>#DIV/0!</v>
      </c>
      <c r="I9" s="78" t="e">
        <f>Calculs!P1</f>
        <v>#DIV/0!</v>
      </c>
      <c r="J9" s="78" t="e">
        <f>Calculs!Q1</f>
        <v>#DIV/0!</v>
      </c>
      <c r="K9" s="78" t="e">
        <f>Calculs!R1</f>
        <v>#DIV/0!</v>
      </c>
      <c r="L9" s="77"/>
      <c r="M9" s="77"/>
      <c r="N9" s="77"/>
      <c r="O9" s="77"/>
      <c r="P9" s="77"/>
      <c r="Q9" s="76"/>
      <c r="R9" s="15"/>
      <c r="S9" s="15"/>
      <c r="T9" s="15"/>
      <c r="U9" s="27"/>
      <c r="V9" s="65"/>
      <c r="W9" s="65"/>
      <c r="X9" s="65"/>
      <c r="Y9" s="65"/>
      <c r="Z9" s="65"/>
      <c r="AA9" s="65"/>
      <c r="AB9" s="65"/>
      <c r="AC9" s="65"/>
      <c r="AD9" s="65"/>
      <c r="AE9" s="15"/>
      <c r="AF9" s="15"/>
      <c r="AG9" s="27"/>
    </row>
    <row r="10" spans="1:38" ht="20.149999999999999" customHeight="1" x14ac:dyDescent="0.3">
      <c r="A10" s="376"/>
      <c r="B10" s="382"/>
      <c r="C10" s="337" t="s">
        <v>163</v>
      </c>
      <c r="D10" s="426" t="e">
        <f>AVERAGE(F11:AG11)</f>
        <v>#DIV/0!</v>
      </c>
      <c r="E10" s="395"/>
      <c r="F10" s="79" t="s">
        <v>164</v>
      </c>
      <c r="G10" s="76" t="s">
        <v>165</v>
      </c>
      <c r="H10" s="76" t="s">
        <v>166</v>
      </c>
      <c r="I10" s="76" t="s">
        <v>167</v>
      </c>
      <c r="J10" s="77"/>
      <c r="K10" s="77"/>
      <c r="L10" s="77"/>
      <c r="M10" s="77"/>
      <c r="N10" s="77"/>
      <c r="O10" s="77"/>
      <c r="P10" s="77"/>
      <c r="Q10" s="76"/>
      <c r="R10" s="15"/>
      <c r="S10" s="15"/>
      <c r="T10" s="15"/>
      <c r="U10" s="27"/>
      <c r="V10" s="65"/>
      <c r="W10" s="65"/>
      <c r="X10" s="65"/>
      <c r="Y10" s="65"/>
      <c r="Z10" s="65"/>
      <c r="AA10" s="65"/>
      <c r="AB10" s="65"/>
      <c r="AC10" s="65"/>
      <c r="AD10" s="65"/>
      <c r="AE10" s="15"/>
      <c r="AF10" s="15"/>
      <c r="AG10" s="27"/>
    </row>
    <row r="11" spans="1:38" ht="20.149999999999999" customHeight="1" thickBot="1" x14ac:dyDescent="0.35">
      <c r="A11" s="376"/>
      <c r="B11" s="382"/>
      <c r="C11" s="362"/>
      <c r="D11" s="427"/>
      <c r="E11" s="395"/>
      <c r="F11" s="78" t="e">
        <f>Calculs!AN1</f>
        <v>#DIV/0!</v>
      </c>
      <c r="G11" s="78" t="e">
        <f>Calculs!AO1</f>
        <v>#DIV/0!</v>
      </c>
      <c r="H11" s="78" t="e">
        <f>Calculs!AP1</f>
        <v>#DIV/0!</v>
      </c>
      <c r="I11" s="78" t="e">
        <f>Calculs!AQ1</f>
        <v>#DIV/0!</v>
      </c>
      <c r="J11" s="77"/>
      <c r="K11" s="77"/>
      <c r="L11" s="77"/>
      <c r="M11" s="77"/>
      <c r="N11" s="77"/>
      <c r="O11" s="77"/>
      <c r="P11" s="77"/>
      <c r="Q11" s="76"/>
      <c r="R11" s="15"/>
      <c r="S11" s="15"/>
      <c r="T11" s="15"/>
      <c r="U11" s="27"/>
      <c r="V11" s="65"/>
      <c r="W11" s="65"/>
      <c r="X11" s="65"/>
      <c r="Y11" s="65"/>
      <c r="Z11" s="65"/>
      <c r="AA11" s="65"/>
      <c r="AB11" s="65"/>
      <c r="AC11" s="65"/>
      <c r="AD11" s="65"/>
      <c r="AE11" s="15"/>
      <c r="AF11" s="15"/>
      <c r="AG11" s="27"/>
    </row>
    <row r="12" spans="1:38" ht="20.149999999999999" customHeight="1" thickBot="1" x14ac:dyDescent="0.35">
      <c r="A12" s="376"/>
      <c r="B12" s="382"/>
      <c r="C12" s="385" t="s">
        <v>168</v>
      </c>
      <c r="D12" s="426" t="e">
        <f>AVERAGE(F13:AG13)</f>
        <v>#DIV/0!</v>
      </c>
      <c r="E12" s="395"/>
      <c r="F12" s="79" t="s">
        <v>169</v>
      </c>
      <c r="G12" s="76" t="s">
        <v>170</v>
      </c>
      <c r="H12" s="76" t="s">
        <v>171</v>
      </c>
      <c r="I12" s="77"/>
      <c r="J12" s="77"/>
      <c r="K12" s="77"/>
      <c r="L12" s="77"/>
      <c r="M12" s="77"/>
      <c r="N12" s="77"/>
      <c r="O12" s="77"/>
      <c r="P12" s="77"/>
      <c r="Q12" s="76"/>
      <c r="R12" s="15"/>
      <c r="S12" s="15"/>
      <c r="T12" s="15"/>
      <c r="U12" s="27"/>
      <c r="V12" s="65"/>
      <c r="W12" s="65"/>
      <c r="X12" s="65"/>
      <c r="Y12" s="65"/>
      <c r="Z12" s="65"/>
      <c r="AA12" s="65"/>
      <c r="AB12" s="65"/>
      <c r="AC12" s="65"/>
      <c r="AD12" s="65"/>
      <c r="AE12" s="15"/>
      <c r="AF12" s="15"/>
      <c r="AG12" s="27"/>
    </row>
    <row r="13" spans="1:38" ht="20.149999999999999" customHeight="1" thickBot="1" x14ac:dyDescent="0.35">
      <c r="A13" s="376"/>
      <c r="B13" s="382"/>
      <c r="C13" s="385"/>
      <c r="D13" s="427"/>
      <c r="E13" s="395"/>
      <c r="F13" s="78" t="e">
        <f>Calculs!AV1</f>
        <v>#DIV/0!</v>
      </c>
      <c r="G13" s="78" t="e">
        <f>Calculs!AW1</f>
        <v>#DIV/0!</v>
      </c>
      <c r="H13" s="78" t="e">
        <f>Calculs!AX1</f>
        <v>#DIV/0!</v>
      </c>
      <c r="I13" s="77"/>
      <c r="J13" s="77"/>
      <c r="K13" s="77"/>
      <c r="L13" s="77"/>
      <c r="M13" s="77"/>
      <c r="N13" s="77"/>
      <c r="O13" s="77"/>
      <c r="P13" s="77"/>
      <c r="Q13" s="76"/>
      <c r="R13" s="15"/>
      <c r="S13" s="15"/>
      <c r="T13" s="15"/>
      <c r="U13" s="27"/>
      <c r="V13" s="65"/>
      <c r="W13" s="65"/>
      <c r="X13" s="65"/>
      <c r="Y13" s="65"/>
      <c r="Z13" s="65"/>
      <c r="AA13" s="65"/>
      <c r="AB13" s="65"/>
      <c r="AC13" s="65"/>
      <c r="AD13" s="65"/>
      <c r="AE13" s="15"/>
      <c r="AF13" s="15"/>
      <c r="AG13" s="27"/>
    </row>
    <row r="14" spans="1:38" ht="20.149999999999999" customHeight="1" thickBot="1" x14ac:dyDescent="0.35">
      <c r="A14" s="376"/>
      <c r="B14" s="382"/>
      <c r="C14" s="385" t="s">
        <v>172</v>
      </c>
      <c r="D14" s="426" t="e">
        <f>AVERAGE(F15:AG15)</f>
        <v>#DIV/0!</v>
      </c>
      <c r="E14" s="395"/>
      <c r="F14" s="79" t="s">
        <v>173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6"/>
      <c r="R14" s="15"/>
      <c r="S14" s="15"/>
      <c r="T14" s="15"/>
      <c r="U14" s="27"/>
      <c r="V14" s="65"/>
      <c r="W14" s="65"/>
      <c r="X14" s="65"/>
      <c r="Y14" s="65"/>
      <c r="Z14" s="65"/>
      <c r="AA14" s="65"/>
      <c r="AB14" s="65"/>
      <c r="AC14" s="65"/>
      <c r="AD14" s="65"/>
      <c r="AE14" s="15"/>
      <c r="AF14" s="15"/>
      <c r="AG14" s="27"/>
    </row>
    <row r="15" spans="1:38" ht="20.149999999999999" customHeight="1" thickBot="1" x14ac:dyDescent="0.35">
      <c r="A15" s="376"/>
      <c r="B15" s="382"/>
      <c r="C15" s="385"/>
      <c r="D15" s="427"/>
      <c r="E15" s="395"/>
      <c r="F15" s="78" t="e">
        <f>Calculs!AY1</f>
        <v>#DIV/0!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6"/>
      <c r="R15" s="15"/>
      <c r="S15" s="15"/>
      <c r="T15" s="15"/>
      <c r="U15" s="27"/>
      <c r="V15" s="65"/>
      <c r="W15" s="65"/>
      <c r="X15" s="65"/>
      <c r="Y15" s="65"/>
      <c r="Z15" s="65"/>
      <c r="AA15" s="65"/>
      <c r="AB15" s="65"/>
      <c r="AC15" s="65"/>
      <c r="AD15" s="65"/>
      <c r="AE15" s="15"/>
      <c r="AF15" s="15"/>
      <c r="AG15" s="27"/>
    </row>
    <row r="16" spans="1:38" ht="20.149999999999999" customHeight="1" thickBot="1" x14ac:dyDescent="0.35">
      <c r="A16" s="376"/>
      <c r="B16" s="382"/>
      <c r="C16" s="385" t="s">
        <v>174</v>
      </c>
      <c r="D16" s="426" t="e">
        <f>AVERAGE(F17:AG17)</f>
        <v>#DIV/0!</v>
      </c>
      <c r="E16" s="395"/>
      <c r="F16" s="79" t="s">
        <v>175</v>
      </c>
      <c r="G16" s="76" t="s">
        <v>176</v>
      </c>
      <c r="H16" s="76" t="s">
        <v>177</v>
      </c>
      <c r="I16" s="76" t="s">
        <v>178</v>
      </c>
      <c r="J16" s="76" t="s">
        <v>179</v>
      </c>
      <c r="K16" s="77"/>
      <c r="L16" s="77"/>
      <c r="M16" s="77"/>
      <c r="N16" s="77"/>
      <c r="O16" s="77"/>
      <c r="P16" s="77"/>
      <c r="Q16" s="76"/>
      <c r="R16" s="15"/>
      <c r="S16" s="15"/>
      <c r="T16" s="15"/>
      <c r="U16" s="27"/>
      <c r="V16" s="65"/>
      <c r="W16" s="65"/>
      <c r="X16" s="65"/>
      <c r="Y16" s="65"/>
      <c r="Z16" s="65"/>
      <c r="AA16" s="65"/>
      <c r="AB16" s="65"/>
      <c r="AC16" s="65"/>
      <c r="AD16" s="65"/>
      <c r="AE16" s="15"/>
      <c r="AF16" s="15"/>
      <c r="AG16" s="27"/>
    </row>
    <row r="17" spans="1:33" ht="20.149999999999999" customHeight="1" thickBot="1" x14ac:dyDescent="0.35">
      <c r="A17" s="376"/>
      <c r="B17" s="382"/>
      <c r="C17" s="385"/>
      <c r="D17" s="427"/>
      <c r="E17" s="395"/>
      <c r="F17" s="78" t="e">
        <f>Calculs!BE1</f>
        <v>#DIV/0!</v>
      </c>
      <c r="G17" s="78" t="e">
        <f>Calculs!BF1</f>
        <v>#DIV/0!</v>
      </c>
      <c r="H17" s="78" t="e">
        <f>Calculs!BG1</f>
        <v>#DIV/0!</v>
      </c>
      <c r="I17" s="78" t="e">
        <f>Calculs!BH1</f>
        <v>#DIV/0!</v>
      </c>
      <c r="J17" s="78" t="e">
        <f>Calculs!BI1</f>
        <v>#DIV/0!</v>
      </c>
      <c r="K17" s="77"/>
      <c r="L17" s="77"/>
      <c r="M17" s="77"/>
      <c r="N17" s="77"/>
      <c r="O17" s="77"/>
      <c r="P17" s="77"/>
      <c r="Q17" s="76"/>
      <c r="R17" s="15"/>
      <c r="S17" s="15"/>
      <c r="T17" s="15"/>
      <c r="U17" s="27"/>
      <c r="V17" s="65"/>
      <c r="W17" s="65"/>
      <c r="X17" s="65"/>
      <c r="Y17" s="65"/>
      <c r="Z17" s="65"/>
      <c r="AA17" s="65"/>
      <c r="AB17" s="65"/>
      <c r="AC17" s="65"/>
      <c r="AD17" s="65"/>
      <c r="AE17" s="15"/>
      <c r="AF17" s="15"/>
      <c r="AG17" s="27"/>
    </row>
    <row r="18" spans="1:33" ht="20.149999999999999" customHeight="1" x14ac:dyDescent="0.3">
      <c r="A18" s="376"/>
      <c r="B18" s="382"/>
      <c r="C18" s="392" t="s">
        <v>180</v>
      </c>
      <c r="D18" s="426" t="e">
        <f>AVERAGE(F19:AG19)</f>
        <v>#DIV/0!</v>
      </c>
      <c r="E18" s="395"/>
      <c r="F18" s="80" t="s">
        <v>181</v>
      </c>
      <c r="G18" s="15" t="s">
        <v>182</v>
      </c>
      <c r="H18" s="15" t="s">
        <v>183</v>
      </c>
      <c r="I18" s="15" t="s">
        <v>184</v>
      </c>
      <c r="J18" s="15" t="s">
        <v>185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7"/>
      <c r="V18" s="65"/>
      <c r="W18" s="65"/>
      <c r="X18" s="65"/>
      <c r="Y18" s="65"/>
      <c r="Z18" s="65"/>
      <c r="AA18" s="65"/>
      <c r="AB18" s="65"/>
      <c r="AC18" s="65"/>
      <c r="AD18" s="65"/>
      <c r="AE18" s="15"/>
      <c r="AF18" s="15"/>
      <c r="AG18" s="27"/>
    </row>
    <row r="19" spans="1:33" ht="20.149999999999999" customHeight="1" thickBot="1" x14ac:dyDescent="0.35">
      <c r="A19" s="376"/>
      <c r="B19" s="383"/>
      <c r="C19" s="393"/>
      <c r="D19" s="427"/>
      <c r="E19" s="396"/>
      <c r="F19" s="81" t="e">
        <f>Calculs!BT1</f>
        <v>#DIV/0!</v>
      </c>
      <c r="G19" s="81" t="e">
        <f>Calculs!BU1</f>
        <v>#DIV/0!</v>
      </c>
      <c r="H19" s="81" t="e">
        <f>Calculs!BV1</f>
        <v>#DIV/0!</v>
      </c>
      <c r="I19" s="81" t="e">
        <f>Calculs!BW1</f>
        <v>#DIV/0!</v>
      </c>
      <c r="J19" s="81" t="e">
        <f>Calculs!BX1</f>
        <v>#DIV/0!</v>
      </c>
      <c r="K19" s="82"/>
      <c r="L19" s="82"/>
      <c r="M19" s="82"/>
      <c r="N19" s="82"/>
      <c r="O19" s="82"/>
      <c r="P19" s="82"/>
      <c r="Q19" s="83"/>
      <c r="R19" s="17"/>
      <c r="S19" s="17"/>
      <c r="T19" s="17"/>
      <c r="U19" s="28"/>
      <c r="V19" s="65"/>
      <c r="W19" s="65"/>
      <c r="X19" s="65"/>
      <c r="Y19" s="65"/>
      <c r="Z19" s="65"/>
      <c r="AA19" s="65"/>
      <c r="AB19" s="65"/>
      <c r="AC19" s="65"/>
      <c r="AD19" s="65"/>
      <c r="AE19" s="17"/>
      <c r="AF19" s="17"/>
      <c r="AG19" s="28"/>
    </row>
    <row r="20" spans="1:33" ht="20.149999999999999" customHeight="1" x14ac:dyDescent="0.3">
      <c r="A20" s="364" t="s">
        <v>134</v>
      </c>
      <c r="B20" s="367" t="s">
        <v>186</v>
      </c>
      <c r="C20" s="369" t="s">
        <v>187</v>
      </c>
      <c r="D20" s="426" t="e">
        <f>AVERAGE(F21:AG21)</f>
        <v>#DIV/0!</v>
      </c>
      <c r="E20" s="386" t="e">
        <f>AVERAGE(Calculs!AI3:AM102,Calculs!BJ3:BP102,Calculs!BY3:CC102)</f>
        <v>#DIV/0!</v>
      </c>
      <c r="F20" s="84" t="s">
        <v>188</v>
      </c>
      <c r="G20" s="85" t="s">
        <v>189</v>
      </c>
      <c r="H20" s="24" t="s">
        <v>190</v>
      </c>
      <c r="I20" s="86" t="s">
        <v>191</v>
      </c>
      <c r="J20" s="24" t="s">
        <v>192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9"/>
      <c r="V20" s="65"/>
      <c r="W20" s="65"/>
      <c r="X20" s="65"/>
      <c r="Y20" s="65"/>
      <c r="Z20" s="65"/>
      <c r="AA20" s="65"/>
      <c r="AB20" s="65"/>
      <c r="AC20" s="65"/>
      <c r="AD20" s="65"/>
      <c r="AE20" s="24"/>
      <c r="AF20" s="24"/>
      <c r="AG20" s="29"/>
    </row>
    <row r="21" spans="1:33" ht="20.149999999999999" customHeight="1" thickBot="1" x14ac:dyDescent="0.35">
      <c r="A21" s="365"/>
      <c r="B21" s="368"/>
      <c r="C21" s="370"/>
      <c r="D21" s="427"/>
      <c r="E21" s="387"/>
      <c r="F21" s="87" t="e">
        <f>Calculs!BY1</f>
        <v>#DIV/0!</v>
      </c>
      <c r="G21" s="87" t="e">
        <f>Calculs!BZ1</f>
        <v>#DIV/0!</v>
      </c>
      <c r="H21" s="87" t="e">
        <f>Calculs!CA1</f>
        <v>#DIV/0!</v>
      </c>
      <c r="I21" s="87" t="e">
        <f>Calculs!CB1</f>
        <v>#DIV/0!</v>
      </c>
      <c r="J21" s="87" t="e">
        <f>Calculs!CC1</f>
        <v>#DIV/0!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7"/>
      <c r="V21" s="65"/>
      <c r="W21" s="65"/>
      <c r="X21" s="65"/>
      <c r="Y21" s="65"/>
      <c r="Z21" s="65"/>
      <c r="AA21" s="65"/>
      <c r="AB21" s="65"/>
      <c r="AC21" s="65"/>
      <c r="AD21" s="65"/>
      <c r="AE21" s="15"/>
      <c r="AF21" s="15"/>
      <c r="AG21" s="27"/>
    </row>
    <row r="22" spans="1:33" ht="20.149999999999999" customHeight="1" x14ac:dyDescent="0.3">
      <c r="A22" s="365"/>
      <c r="B22" s="389" t="s">
        <v>193</v>
      </c>
      <c r="C22" s="369" t="s">
        <v>194</v>
      </c>
      <c r="D22" s="426" t="e">
        <f>AVERAGE(F23:AG23)</f>
        <v>#DIV/0!</v>
      </c>
      <c r="E22" s="387"/>
      <c r="F22" s="88" t="s">
        <v>195</v>
      </c>
      <c r="G22" s="89" t="s">
        <v>196</v>
      </c>
      <c r="H22" s="89" t="s">
        <v>197</v>
      </c>
      <c r="I22" s="89" t="s">
        <v>198</v>
      </c>
      <c r="J22" s="90" t="s">
        <v>199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7"/>
      <c r="V22" s="65"/>
      <c r="W22" s="65"/>
      <c r="X22" s="65"/>
      <c r="Y22" s="65"/>
      <c r="Z22" s="65"/>
      <c r="AA22" s="65"/>
      <c r="AB22" s="65"/>
      <c r="AC22" s="65"/>
      <c r="AD22" s="65"/>
      <c r="AE22" s="15"/>
      <c r="AF22" s="15"/>
      <c r="AG22" s="27"/>
    </row>
    <row r="23" spans="1:33" ht="20.149999999999999" customHeight="1" thickBot="1" x14ac:dyDescent="0.35">
      <c r="A23" s="365"/>
      <c r="B23" s="428"/>
      <c r="C23" s="370"/>
      <c r="D23" s="427"/>
      <c r="E23" s="387"/>
      <c r="F23" s="78" t="e">
        <f>Calculs!AI1</f>
        <v>#DIV/0!</v>
      </c>
      <c r="G23" s="78" t="e">
        <f>Calculs!AJ1</f>
        <v>#DIV/0!</v>
      </c>
      <c r="H23" s="78" t="e">
        <f>Calculs!AK1</f>
        <v>#DIV/0!</v>
      </c>
      <c r="I23" s="78" t="e">
        <f>Calculs!AL1</f>
        <v>#DIV/0!</v>
      </c>
      <c r="J23" s="78" t="e">
        <f>Calculs!AM1</f>
        <v>#DIV/0!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7"/>
      <c r="V23" s="65"/>
      <c r="W23" s="65"/>
      <c r="X23" s="65"/>
      <c r="Y23" s="65"/>
      <c r="Z23" s="65"/>
      <c r="AA23" s="65"/>
      <c r="AB23" s="65"/>
      <c r="AC23" s="65"/>
      <c r="AD23" s="65"/>
      <c r="AE23" s="15"/>
      <c r="AF23" s="15"/>
      <c r="AG23" s="27"/>
    </row>
    <row r="24" spans="1:33" ht="20.149999999999999" customHeight="1" x14ac:dyDescent="0.3">
      <c r="A24" s="365"/>
      <c r="B24" s="428"/>
      <c r="C24" s="369" t="s">
        <v>200</v>
      </c>
      <c r="D24" s="426" t="e">
        <f>AVERAGE(F25:AG25)</f>
        <v>#DIV/0!</v>
      </c>
      <c r="E24" s="387"/>
      <c r="F24" s="80" t="s">
        <v>201</v>
      </c>
      <c r="G24" s="15" t="s">
        <v>202</v>
      </c>
      <c r="H24" s="15" t="s">
        <v>203</v>
      </c>
      <c r="I24" s="15" t="s">
        <v>204</v>
      </c>
      <c r="J24" s="15" t="s">
        <v>205</v>
      </c>
      <c r="K24" s="15" t="s">
        <v>206</v>
      </c>
      <c r="L24" s="15" t="s">
        <v>207</v>
      </c>
      <c r="M24" s="15"/>
      <c r="N24" s="15"/>
      <c r="O24" s="15"/>
      <c r="P24" s="15"/>
      <c r="Q24" s="15"/>
      <c r="R24" s="15"/>
      <c r="S24" s="15"/>
      <c r="T24" s="15"/>
      <c r="U24" s="27"/>
      <c r="V24" s="65"/>
      <c r="W24" s="65"/>
      <c r="X24" s="65"/>
      <c r="Y24" s="65"/>
      <c r="Z24" s="65"/>
      <c r="AA24" s="65"/>
      <c r="AB24" s="65"/>
      <c r="AC24" s="65"/>
      <c r="AD24" s="65"/>
      <c r="AE24" s="15"/>
      <c r="AF24" s="15"/>
      <c r="AG24" s="27"/>
    </row>
    <row r="25" spans="1:33" s="178" customFormat="1" ht="20.149999999999999" customHeight="1" thickBot="1" x14ac:dyDescent="0.35">
      <c r="A25" s="366"/>
      <c r="B25" s="429"/>
      <c r="C25" s="370"/>
      <c r="D25" s="427"/>
      <c r="E25" s="388"/>
      <c r="F25" s="91" t="e">
        <f>Calculs!BJ1</f>
        <v>#DIV/0!</v>
      </c>
      <c r="G25" s="91" t="e">
        <f>Calculs!BK1</f>
        <v>#DIV/0!</v>
      </c>
      <c r="H25" s="91" t="e">
        <f>Calculs!BL1</f>
        <v>#DIV/0!</v>
      </c>
      <c r="I25" s="91" t="e">
        <f>Calculs!BM1</f>
        <v>#DIV/0!</v>
      </c>
      <c r="J25" s="91" t="e">
        <f>Calculs!BN1</f>
        <v>#DIV/0!</v>
      </c>
      <c r="K25" s="91" t="e">
        <f>Calculs!BO1</f>
        <v>#DIV/0!</v>
      </c>
      <c r="L25" s="91" t="e">
        <f>Calculs!BP1</f>
        <v>#DIV/0!</v>
      </c>
      <c r="M25" s="92"/>
      <c r="N25" s="92"/>
      <c r="O25" s="93"/>
      <c r="P25" s="92"/>
      <c r="Q25" s="92"/>
      <c r="R25" s="56"/>
      <c r="S25" s="56"/>
      <c r="T25" s="56"/>
      <c r="U25" s="57"/>
      <c r="V25" s="177"/>
      <c r="W25" s="177"/>
      <c r="X25" s="177"/>
      <c r="Y25" s="177"/>
      <c r="Z25" s="177"/>
      <c r="AA25" s="177"/>
      <c r="AB25" s="177"/>
      <c r="AC25" s="177"/>
      <c r="AD25" s="177"/>
      <c r="AE25" s="56"/>
      <c r="AF25" s="56"/>
      <c r="AG25" s="57"/>
    </row>
    <row r="26" spans="1:33" ht="20.149999999999999" customHeight="1" x14ac:dyDescent="0.3">
      <c r="A26" s="397" t="s">
        <v>135</v>
      </c>
      <c r="B26" s="400" t="s">
        <v>208</v>
      </c>
      <c r="C26" s="369" t="s">
        <v>209</v>
      </c>
      <c r="D26" s="426" t="e">
        <f>AVERAGE(F27:AG27)</f>
        <v>#DIV/0!</v>
      </c>
      <c r="E26" s="402" t="e">
        <f>AVERAGE(Calculs!B3:C102,Calculs!S3:U102)</f>
        <v>#DIV/0!</v>
      </c>
      <c r="F26" s="80" t="s">
        <v>210</v>
      </c>
      <c r="G26" s="16" t="s">
        <v>211</v>
      </c>
      <c r="H26" s="94"/>
      <c r="I26" s="95"/>
      <c r="J26" s="95"/>
      <c r="K26" s="24"/>
      <c r="L26" s="16"/>
      <c r="M26" s="96"/>
      <c r="N26" s="97"/>
      <c r="O26" s="16"/>
      <c r="P26" s="24"/>
      <c r="Q26" s="24"/>
      <c r="R26" s="24"/>
      <c r="S26" s="24"/>
      <c r="T26" s="24"/>
      <c r="U26" s="29"/>
      <c r="V26" s="65"/>
      <c r="W26" s="65"/>
      <c r="X26" s="65"/>
      <c r="Y26" s="65"/>
      <c r="Z26" s="65"/>
      <c r="AA26" s="65"/>
      <c r="AB26" s="65"/>
      <c r="AC26" s="65"/>
      <c r="AD26" s="65"/>
      <c r="AE26" s="24"/>
      <c r="AF26" s="24"/>
      <c r="AG26" s="29"/>
    </row>
    <row r="27" spans="1:33" ht="20.149999999999999" customHeight="1" thickBot="1" x14ac:dyDescent="0.35">
      <c r="A27" s="398"/>
      <c r="B27" s="401"/>
      <c r="C27" s="370"/>
      <c r="D27" s="427"/>
      <c r="E27" s="403"/>
      <c r="F27" s="81" t="e">
        <f>Calculs!B1</f>
        <v>#DIV/0!</v>
      </c>
      <c r="G27" s="87" t="e">
        <f>Calculs!C1</f>
        <v>#DIV/0!</v>
      </c>
      <c r="H27" s="98"/>
      <c r="I27" s="98"/>
      <c r="J27" s="98"/>
      <c r="K27" s="15"/>
      <c r="L27" s="15"/>
      <c r="M27" s="99"/>
      <c r="N27" s="98"/>
      <c r="O27" s="15"/>
      <c r="P27" s="15"/>
      <c r="Q27" s="15"/>
      <c r="R27" s="15"/>
      <c r="S27" s="15"/>
      <c r="T27" s="15"/>
      <c r="U27" s="27"/>
      <c r="V27" s="65"/>
      <c r="W27" s="65"/>
      <c r="X27" s="65"/>
      <c r="Y27" s="65"/>
      <c r="Z27" s="65"/>
      <c r="AA27" s="65"/>
      <c r="AB27" s="65"/>
      <c r="AC27" s="65"/>
      <c r="AD27" s="65"/>
      <c r="AE27" s="15"/>
      <c r="AF27" s="15"/>
      <c r="AG27" s="27"/>
    </row>
    <row r="28" spans="1:33" ht="20.149999999999999" customHeight="1" x14ac:dyDescent="0.3">
      <c r="A28" s="398"/>
      <c r="B28" s="401"/>
      <c r="C28" s="369" t="s">
        <v>212</v>
      </c>
      <c r="D28" s="426" t="e">
        <f>AVERAGE(F29:AG29)</f>
        <v>#DIV/0!</v>
      </c>
      <c r="E28" s="403"/>
      <c r="F28" s="100" t="s">
        <v>213</v>
      </c>
      <c r="G28" s="101"/>
      <c r="H28" s="16"/>
      <c r="I28" s="15"/>
      <c r="J28" s="15"/>
      <c r="K28" s="15"/>
      <c r="L28" s="15"/>
      <c r="M28" s="99"/>
      <c r="N28" s="98"/>
      <c r="O28" s="15"/>
      <c r="P28" s="15"/>
      <c r="Q28" s="15"/>
      <c r="R28" s="15"/>
      <c r="S28" s="15"/>
      <c r="T28" s="15"/>
      <c r="U28" s="27"/>
      <c r="V28" s="65"/>
      <c r="W28" s="65"/>
      <c r="X28" s="65"/>
      <c r="Y28" s="65"/>
      <c r="Z28" s="65"/>
      <c r="AA28" s="65"/>
      <c r="AB28" s="65"/>
      <c r="AC28" s="65"/>
      <c r="AD28" s="65"/>
      <c r="AE28" s="15"/>
      <c r="AF28" s="15"/>
      <c r="AG28" s="27"/>
    </row>
    <row r="29" spans="1:33" ht="20.149999999999999" customHeight="1" thickBot="1" x14ac:dyDescent="0.35">
      <c r="A29" s="398"/>
      <c r="B29" s="401"/>
      <c r="C29" s="370"/>
      <c r="D29" s="427"/>
      <c r="E29" s="403"/>
      <c r="F29" s="78" t="e">
        <f>Calculs!S1</f>
        <v>#DIV/0!</v>
      </c>
      <c r="G29" s="102"/>
      <c r="H29" s="98"/>
      <c r="I29" s="98"/>
      <c r="J29" s="15"/>
      <c r="K29" s="15"/>
      <c r="L29" s="15"/>
      <c r="M29" s="99"/>
      <c r="N29" s="98"/>
      <c r="O29" s="15"/>
      <c r="P29" s="15"/>
      <c r="Q29" s="15"/>
      <c r="R29" s="15"/>
      <c r="S29" s="15"/>
      <c r="T29" s="15"/>
      <c r="U29" s="27"/>
      <c r="V29" s="65"/>
      <c r="W29" s="65"/>
      <c r="X29" s="65"/>
      <c r="Y29" s="65"/>
      <c r="Z29" s="65"/>
      <c r="AA29" s="65"/>
      <c r="AB29" s="65"/>
      <c r="AC29" s="65"/>
      <c r="AD29" s="65"/>
      <c r="AE29" s="15"/>
      <c r="AF29" s="15"/>
      <c r="AG29" s="27"/>
    </row>
    <row r="30" spans="1:33" ht="20.149999999999999" customHeight="1" x14ac:dyDescent="0.3">
      <c r="A30" s="398"/>
      <c r="B30" s="401"/>
      <c r="C30" s="369" t="s">
        <v>512</v>
      </c>
      <c r="D30" s="426" t="e">
        <f>AVERAGE(F31:AG31)</f>
        <v>#DIV/0!</v>
      </c>
      <c r="E30" s="403"/>
      <c r="F30" s="80" t="s">
        <v>214</v>
      </c>
      <c r="G30" s="15" t="s">
        <v>215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7"/>
      <c r="V30" s="65"/>
      <c r="W30" s="65"/>
      <c r="X30" s="65"/>
      <c r="Y30" s="65"/>
      <c r="Z30" s="65"/>
      <c r="AA30" s="65"/>
      <c r="AB30" s="65"/>
      <c r="AC30" s="65"/>
      <c r="AD30" s="65"/>
      <c r="AE30" s="15"/>
      <c r="AF30" s="15"/>
      <c r="AG30" s="27"/>
    </row>
    <row r="31" spans="1:33" ht="20.149999999999999" customHeight="1" thickBot="1" x14ac:dyDescent="0.35">
      <c r="A31" s="398"/>
      <c r="B31" s="401"/>
      <c r="C31" s="370"/>
      <c r="D31" s="427"/>
      <c r="E31" s="403"/>
      <c r="F31" s="81" t="e">
        <f>Calculs!T1</f>
        <v>#DIV/0!</v>
      </c>
      <c r="G31" s="81" t="e">
        <f>Calculs!U1</f>
        <v>#DIV/0!</v>
      </c>
      <c r="H31" s="92"/>
      <c r="I31" s="92"/>
      <c r="J31" s="17"/>
      <c r="K31" s="17"/>
      <c r="L31" s="17"/>
      <c r="M31" s="25"/>
      <c r="N31" s="17"/>
      <c r="O31" s="17"/>
      <c r="P31" s="17"/>
      <c r="Q31" s="17"/>
      <c r="R31" s="17"/>
      <c r="S31" s="17"/>
      <c r="T31" s="25"/>
      <c r="U31" s="28"/>
      <c r="V31" s="65"/>
      <c r="W31" s="65"/>
      <c r="X31" s="65"/>
      <c r="Y31" s="65"/>
      <c r="Z31" s="65"/>
      <c r="AA31" s="65"/>
      <c r="AB31" s="65"/>
      <c r="AC31" s="65"/>
      <c r="AD31" s="65"/>
      <c r="AE31" s="17"/>
      <c r="AF31" s="25"/>
      <c r="AG31" s="28"/>
    </row>
    <row r="32" spans="1:33" ht="20.149999999999999" customHeight="1" x14ac:dyDescent="0.3">
      <c r="A32" s="398"/>
      <c r="B32" s="404" t="s">
        <v>136</v>
      </c>
      <c r="C32" s="369" t="s">
        <v>216</v>
      </c>
      <c r="D32" s="426" t="e">
        <f>AVERAGE(F33:AG33)</f>
        <v>#DIV/0!</v>
      </c>
      <c r="E32" s="406" t="e">
        <f>AVERAGE(Calculs!D3:E102,Calculs!AD3:AH102,Calculs!BQ3:BS102)</f>
        <v>#DIV/0!</v>
      </c>
      <c r="F32" s="84" t="s">
        <v>260</v>
      </c>
      <c r="G32" s="24" t="s">
        <v>261</v>
      </c>
      <c r="H32" s="24"/>
      <c r="I32" s="24"/>
      <c r="J32" s="24"/>
      <c r="K32" s="24"/>
      <c r="L32" s="24"/>
      <c r="M32" s="16"/>
      <c r="N32" s="24"/>
      <c r="O32" s="24"/>
      <c r="P32" s="24"/>
      <c r="Q32" s="24"/>
      <c r="R32" s="24"/>
      <c r="S32" s="24"/>
      <c r="T32" s="16"/>
      <c r="U32" s="29"/>
      <c r="V32" s="65"/>
      <c r="W32" s="65"/>
      <c r="X32" s="65"/>
      <c r="Y32" s="65"/>
      <c r="Z32" s="65"/>
      <c r="AA32" s="65"/>
      <c r="AB32" s="65"/>
      <c r="AC32" s="65"/>
      <c r="AD32" s="65"/>
      <c r="AE32" s="24"/>
      <c r="AF32" s="16"/>
      <c r="AG32" s="29"/>
    </row>
    <row r="33" spans="1:33" ht="20.149999999999999" customHeight="1" thickBot="1" x14ac:dyDescent="0.35">
      <c r="A33" s="398"/>
      <c r="B33" s="405"/>
      <c r="C33" s="384"/>
      <c r="D33" s="427"/>
      <c r="E33" s="407"/>
      <c r="F33" s="87" t="e">
        <f>Calculs!D1</f>
        <v>#DIV/0!</v>
      </c>
      <c r="G33" s="87" t="e">
        <f>Calculs!E1</f>
        <v>#DIV/0!</v>
      </c>
      <c r="H33" s="102"/>
      <c r="I33" s="98"/>
      <c r="J33" s="9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7"/>
      <c r="V33" s="65"/>
      <c r="W33" s="65"/>
      <c r="X33" s="65"/>
      <c r="Y33" s="65"/>
      <c r="Z33" s="65"/>
      <c r="AA33" s="65"/>
      <c r="AB33" s="65"/>
      <c r="AC33" s="65"/>
      <c r="AD33" s="65"/>
      <c r="AE33" s="15"/>
      <c r="AF33" s="15"/>
      <c r="AG33" s="27"/>
    </row>
    <row r="34" spans="1:33" ht="20.149999999999999" customHeight="1" x14ac:dyDescent="0.3">
      <c r="A34" s="398"/>
      <c r="B34" s="405"/>
      <c r="C34" s="408" t="s">
        <v>218</v>
      </c>
      <c r="D34" s="426" t="e">
        <f>AVERAGE(F35:AG35)</f>
        <v>#DIV/0!</v>
      </c>
      <c r="E34" s="407"/>
      <c r="F34" s="80" t="s">
        <v>286</v>
      </c>
      <c r="G34" s="15" t="s">
        <v>287</v>
      </c>
      <c r="H34" s="102"/>
      <c r="I34" s="98"/>
      <c r="J34" s="9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7"/>
      <c r="V34" s="65"/>
      <c r="W34" s="65"/>
      <c r="X34" s="65"/>
      <c r="Y34" s="65"/>
      <c r="Z34" s="65"/>
      <c r="AA34" s="65"/>
      <c r="AB34" s="65"/>
      <c r="AC34" s="65"/>
      <c r="AD34" s="65"/>
      <c r="AE34" s="15"/>
      <c r="AF34" s="15"/>
      <c r="AG34" s="27"/>
    </row>
    <row r="35" spans="1:33" ht="20.149999999999999" customHeight="1" thickBot="1" x14ac:dyDescent="0.35">
      <c r="A35" s="398"/>
      <c r="B35" s="405"/>
      <c r="C35" s="409"/>
      <c r="D35" s="427"/>
      <c r="E35" s="407"/>
      <c r="F35" s="78" t="e">
        <f>Calculs!AD1</f>
        <v>#DIV/0!</v>
      </c>
      <c r="G35" s="78" t="e">
        <f>Calculs!AE1</f>
        <v>#DIV/0!</v>
      </c>
      <c r="H35" s="102"/>
      <c r="I35" s="98"/>
      <c r="J35" s="9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7"/>
      <c r="V35" s="65"/>
      <c r="W35" s="65"/>
      <c r="X35" s="65"/>
      <c r="Y35" s="65"/>
      <c r="Z35" s="65"/>
      <c r="AA35" s="65"/>
      <c r="AB35" s="65"/>
      <c r="AC35" s="65"/>
      <c r="AD35" s="65"/>
      <c r="AE35" s="15"/>
      <c r="AF35" s="15"/>
      <c r="AG35" s="27"/>
    </row>
    <row r="36" spans="1:33" ht="20.149999999999999" customHeight="1" x14ac:dyDescent="0.3">
      <c r="A36" s="398"/>
      <c r="B36" s="405"/>
      <c r="C36" s="408" t="s">
        <v>515</v>
      </c>
      <c r="D36" s="426" t="e">
        <f>AVERAGE(F37:AG37)</f>
        <v>#DIV/0!</v>
      </c>
      <c r="E36" s="407"/>
      <c r="F36" s="79" t="s">
        <v>288</v>
      </c>
      <c r="G36" s="89" t="s">
        <v>289</v>
      </c>
      <c r="H36" s="89" t="s">
        <v>290</v>
      </c>
      <c r="I36" s="98"/>
      <c r="J36" s="98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7"/>
      <c r="V36" s="65"/>
      <c r="W36" s="65"/>
      <c r="X36" s="65"/>
      <c r="Y36" s="65"/>
      <c r="Z36" s="65"/>
      <c r="AA36" s="65"/>
      <c r="AB36" s="65"/>
      <c r="AC36" s="65"/>
      <c r="AD36" s="65"/>
      <c r="AE36" s="15"/>
      <c r="AF36" s="15"/>
      <c r="AG36" s="27"/>
    </row>
    <row r="37" spans="1:33" ht="20.149999999999999" customHeight="1" thickBot="1" x14ac:dyDescent="0.35">
      <c r="A37" s="398"/>
      <c r="B37" s="405"/>
      <c r="C37" s="409"/>
      <c r="D37" s="427"/>
      <c r="E37" s="407"/>
      <c r="F37" s="78" t="e">
        <f>Calculs!AF1</f>
        <v>#DIV/0!</v>
      </c>
      <c r="G37" s="78" t="e">
        <f>Calculs!AG1</f>
        <v>#DIV/0!</v>
      </c>
      <c r="H37" s="78" t="e">
        <f>Calculs!AH1</f>
        <v>#DIV/0!</v>
      </c>
      <c r="I37" s="98"/>
      <c r="J37" s="9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7"/>
      <c r="V37" s="65"/>
      <c r="W37" s="65"/>
      <c r="X37" s="65"/>
      <c r="Y37" s="65"/>
      <c r="Z37" s="65"/>
      <c r="AA37" s="65"/>
      <c r="AB37" s="65"/>
      <c r="AC37" s="65"/>
      <c r="AD37" s="65"/>
      <c r="AE37" s="15"/>
      <c r="AF37" s="15"/>
      <c r="AG37" s="27"/>
    </row>
    <row r="38" spans="1:33" ht="20.149999999999999" customHeight="1" x14ac:dyDescent="0.3">
      <c r="A38" s="398"/>
      <c r="B38" s="405"/>
      <c r="C38" s="408" t="s">
        <v>219</v>
      </c>
      <c r="D38" s="426" t="e">
        <f>AVERAGE(F39:AG39)</f>
        <v>#DIV/0!</v>
      </c>
      <c r="E38" s="407"/>
      <c r="F38" s="79" t="s">
        <v>325</v>
      </c>
      <c r="G38" s="89" t="s">
        <v>217</v>
      </c>
      <c r="H38" s="102"/>
      <c r="I38" s="98"/>
      <c r="J38" s="9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7"/>
      <c r="V38" s="65"/>
      <c r="W38" s="65"/>
      <c r="X38" s="65"/>
      <c r="Y38" s="65"/>
      <c r="Z38" s="65"/>
      <c r="AA38" s="65"/>
      <c r="AB38" s="65"/>
      <c r="AC38" s="65"/>
      <c r="AD38" s="65"/>
      <c r="AE38" s="15"/>
      <c r="AF38" s="15"/>
      <c r="AG38" s="27"/>
    </row>
    <row r="39" spans="1:33" ht="20.149999999999999" customHeight="1" thickBot="1" x14ac:dyDescent="0.35">
      <c r="A39" s="398"/>
      <c r="B39" s="405"/>
      <c r="C39" s="409"/>
      <c r="D39" s="427"/>
      <c r="E39" s="407"/>
      <c r="F39" s="78" t="e">
        <f>Calculs!BQ1</f>
        <v>#DIV/0!</v>
      </c>
      <c r="G39" s="102"/>
      <c r="H39" s="102"/>
      <c r="I39" s="98"/>
      <c r="J39" s="9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27"/>
      <c r="V39" s="65"/>
      <c r="W39" s="65"/>
      <c r="X39" s="65"/>
      <c r="Y39" s="65"/>
      <c r="Z39" s="65"/>
      <c r="AA39" s="65"/>
      <c r="AB39" s="65"/>
      <c r="AC39" s="65"/>
      <c r="AD39" s="65"/>
      <c r="AE39" s="15"/>
      <c r="AF39" s="15"/>
      <c r="AG39" s="27"/>
    </row>
    <row r="40" spans="1:33" ht="20.149999999999999" customHeight="1" x14ac:dyDescent="0.3">
      <c r="A40" s="398"/>
      <c r="B40" s="405"/>
      <c r="C40" s="408" t="s">
        <v>220</v>
      </c>
      <c r="D40" s="426" t="e">
        <f>AVERAGE(F41:AG41)</f>
        <v>#DIV/0!</v>
      </c>
      <c r="E40" s="407"/>
      <c r="F40" s="103" t="s">
        <v>326</v>
      </c>
      <c r="G40" s="89" t="s">
        <v>359</v>
      </c>
      <c r="H40" s="102"/>
      <c r="I40" s="98"/>
      <c r="J40" s="9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27"/>
      <c r="V40" s="65"/>
      <c r="W40" s="65"/>
      <c r="X40" s="65"/>
      <c r="Y40" s="65"/>
      <c r="Z40" s="65"/>
      <c r="AA40" s="65"/>
      <c r="AB40" s="65"/>
      <c r="AC40" s="65"/>
      <c r="AD40" s="65"/>
      <c r="AE40" s="15"/>
      <c r="AF40" s="15"/>
      <c r="AG40" s="27"/>
    </row>
    <row r="41" spans="1:33" ht="20.149999999999999" customHeight="1" thickBot="1" x14ac:dyDescent="0.35">
      <c r="A41" s="398"/>
      <c r="B41" s="405"/>
      <c r="C41" s="384"/>
      <c r="D41" s="427"/>
      <c r="E41" s="407"/>
      <c r="F41" s="104" t="e">
        <f>Calculs!BR1</f>
        <v>#DIV/0!</v>
      </c>
      <c r="G41" s="104" t="e">
        <f>Calculs!BS1</f>
        <v>#DIV/0!</v>
      </c>
      <c r="H41" s="105"/>
      <c r="I41" s="93"/>
      <c r="J41" s="93"/>
      <c r="K41" s="17"/>
      <c r="L41" s="17"/>
      <c r="M41" s="17"/>
      <c r="N41" s="17"/>
      <c r="O41" s="17"/>
      <c r="P41" s="17"/>
      <c r="Q41" s="25"/>
      <c r="R41" s="25"/>
      <c r="S41" s="25"/>
      <c r="T41" s="25"/>
      <c r="U41" s="28"/>
      <c r="V41" s="65"/>
      <c r="W41" s="65"/>
      <c r="X41" s="65"/>
      <c r="Y41" s="65"/>
      <c r="Z41" s="65"/>
      <c r="AA41" s="65"/>
      <c r="AB41" s="65"/>
      <c r="AC41" s="65"/>
      <c r="AD41" s="65"/>
      <c r="AE41" s="25"/>
      <c r="AF41" s="25"/>
      <c r="AG41" s="28"/>
    </row>
    <row r="42" spans="1:33" ht="20.149999999999999" customHeight="1" x14ac:dyDescent="0.3">
      <c r="A42" s="398"/>
      <c r="B42" s="381" t="s">
        <v>137</v>
      </c>
      <c r="C42" s="421" t="s">
        <v>221</v>
      </c>
      <c r="D42" s="426" t="e">
        <f>AVERAGE(F43:AG43)</f>
        <v>#DIV/0!</v>
      </c>
      <c r="E42" s="341" t="e">
        <f>AVERAGE(Calculs!F3:L102,Calculs!V3:AC102,Calculs!AY3:BD102)</f>
        <v>#DIV/0!</v>
      </c>
      <c r="F42" s="84" t="s">
        <v>222</v>
      </c>
      <c r="G42" s="106" t="s">
        <v>223</v>
      </c>
      <c r="H42" s="86" t="s">
        <v>224</v>
      </c>
      <c r="I42" s="24" t="s">
        <v>225</v>
      </c>
      <c r="J42" s="106" t="s">
        <v>226</v>
      </c>
      <c r="K42" s="95"/>
      <c r="L42" s="95"/>
      <c r="M42" s="96"/>
      <c r="N42" s="97"/>
      <c r="O42" s="24"/>
      <c r="P42" s="24"/>
      <c r="Q42" s="16"/>
      <c r="R42" s="16"/>
      <c r="S42" s="16"/>
      <c r="T42" s="16"/>
      <c r="U42" s="29"/>
      <c r="V42" s="65"/>
      <c r="W42" s="65"/>
      <c r="X42" s="65"/>
      <c r="Y42" s="65"/>
      <c r="Z42" s="65"/>
      <c r="AA42" s="65"/>
      <c r="AB42" s="65"/>
      <c r="AC42" s="65"/>
      <c r="AD42" s="65"/>
      <c r="AE42" s="16"/>
      <c r="AF42" s="16"/>
      <c r="AG42" s="29"/>
    </row>
    <row r="43" spans="1:33" ht="20.149999999999999" customHeight="1" thickBot="1" x14ac:dyDescent="0.35">
      <c r="A43" s="398"/>
      <c r="B43" s="419"/>
      <c r="C43" s="422"/>
      <c r="D43" s="427"/>
      <c r="E43" s="342"/>
      <c r="F43" s="87" t="e">
        <f>Calculs!F1</f>
        <v>#DIV/0!</v>
      </c>
      <c r="G43" s="87" t="e">
        <f>Calculs!G1</f>
        <v>#DIV/0!</v>
      </c>
      <c r="H43" s="87" t="e">
        <f>Calculs!H1</f>
        <v>#DIV/0!</v>
      </c>
      <c r="I43" s="87" t="e">
        <f>Calculs!I1</f>
        <v>#DIV/0!</v>
      </c>
      <c r="J43" s="87" t="e">
        <f>Calculs!J1</f>
        <v>#DIV/0!</v>
      </c>
      <c r="K43" s="15"/>
      <c r="L43" s="15"/>
      <c r="M43" s="99"/>
      <c r="N43" s="98"/>
      <c r="O43" s="15"/>
      <c r="P43" s="15"/>
      <c r="Q43" s="15"/>
      <c r="R43" s="15"/>
      <c r="S43" s="15"/>
      <c r="T43" s="15"/>
      <c r="U43" s="27"/>
      <c r="V43" s="65"/>
      <c r="W43" s="65"/>
      <c r="X43" s="65"/>
      <c r="Y43" s="65"/>
      <c r="Z43" s="65"/>
      <c r="AA43" s="65"/>
      <c r="AB43" s="65"/>
      <c r="AC43" s="65"/>
      <c r="AD43" s="65"/>
      <c r="AE43" s="15"/>
      <c r="AF43" s="15"/>
      <c r="AG43" s="27"/>
    </row>
    <row r="44" spans="1:33" ht="20.149999999999999" customHeight="1" x14ac:dyDescent="0.3">
      <c r="A44" s="398"/>
      <c r="B44" s="419"/>
      <c r="C44" s="421" t="s">
        <v>227</v>
      </c>
      <c r="D44" s="426" t="e">
        <f>AVERAGE(F45:AG45)</f>
        <v>#DIV/0!</v>
      </c>
      <c r="E44" s="342"/>
      <c r="F44" s="80" t="s">
        <v>228</v>
      </c>
      <c r="G44" s="15" t="s">
        <v>229</v>
      </c>
      <c r="H44" s="15"/>
      <c r="I44" s="15"/>
      <c r="J44" s="15"/>
      <c r="K44" s="15"/>
      <c r="L44" s="15"/>
      <c r="M44" s="99"/>
      <c r="N44" s="98"/>
      <c r="O44" s="15"/>
      <c r="P44" s="15"/>
      <c r="Q44" s="15"/>
      <c r="R44" s="15"/>
      <c r="S44" s="15"/>
      <c r="T44" s="15"/>
      <c r="U44" s="27"/>
      <c r="V44" s="65"/>
      <c r="W44" s="65"/>
      <c r="X44" s="65"/>
      <c r="Y44" s="65"/>
      <c r="Z44" s="65"/>
      <c r="AA44" s="65"/>
      <c r="AB44" s="65"/>
      <c r="AC44" s="65"/>
      <c r="AD44" s="65"/>
      <c r="AE44" s="15"/>
      <c r="AF44" s="15"/>
      <c r="AG44" s="27"/>
    </row>
    <row r="45" spans="1:33" ht="20.149999999999999" customHeight="1" thickBot="1" x14ac:dyDescent="0.35">
      <c r="A45" s="398"/>
      <c r="B45" s="419"/>
      <c r="C45" s="422"/>
      <c r="D45" s="427"/>
      <c r="E45" s="342"/>
      <c r="F45" s="87" t="e">
        <f>Calculs!K1</f>
        <v>#DIV/0!</v>
      </c>
      <c r="G45" s="87" t="e">
        <f>Calculs!L1</f>
        <v>#DIV/0!</v>
      </c>
      <c r="H45" s="102"/>
      <c r="I45" s="98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27"/>
      <c r="V45" s="65"/>
      <c r="W45" s="65"/>
      <c r="X45" s="65"/>
      <c r="Y45" s="65"/>
      <c r="Z45" s="65"/>
      <c r="AA45" s="65"/>
      <c r="AB45" s="65"/>
      <c r="AC45" s="65"/>
      <c r="AD45" s="65"/>
      <c r="AE45" s="15"/>
      <c r="AF45" s="15"/>
      <c r="AG45" s="27"/>
    </row>
    <row r="46" spans="1:33" ht="20.149999999999999" customHeight="1" x14ac:dyDescent="0.3">
      <c r="A46" s="398"/>
      <c r="B46" s="419"/>
      <c r="C46" s="421" t="s">
        <v>230</v>
      </c>
      <c r="D46" s="426" t="e">
        <f>AVERAGE(F47:AG47)</f>
        <v>#DIV/0!</v>
      </c>
      <c r="E46" s="342"/>
      <c r="F46" s="100" t="s">
        <v>231</v>
      </c>
      <c r="G46" s="15" t="s">
        <v>232</v>
      </c>
      <c r="H46" s="106" t="s">
        <v>233</v>
      </c>
      <c r="I46" s="107" t="s">
        <v>234</v>
      </c>
      <c r="J46" s="107" t="s">
        <v>235</v>
      </c>
      <c r="K46" s="107" t="s">
        <v>236</v>
      </c>
      <c r="L46" s="107" t="s">
        <v>237</v>
      </c>
      <c r="M46" s="15" t="s">
        <v>238</v>
      </c>
      <c r="N46" s="15"/>
      <c r="O46" s="15"/>
      <c r="P46" s="15"/>
      <c r="Q46" s="15"/>
      <c r="R46" s="15"/>
      <c r="S46" s="15"/>
      <c r="T46" s="15"/>
      <c r="U46" s="27"/>
      <c r="V46" s="65"/>
      <c r="W46" s="65"/>
      <c r="X46" s="65"/>
      <c r="Y46" s="65"/>
      <c r="Z46" s="65"/>
      <c r="AA46" s="65"/>
      <c r="AB46" s="65"/>
      <c r="AC46" s="65"/>
      <c r="AD46" s="65"/>
      <c r="AE46" s="15"/>
      <c r="AF46" s="15"/>
      <c r="AG46" s="27"/>
    </row>
    <row r="47" spans="1:33" ht="20.149999999999999" customHeight="1" thickBot="1" x14ac:dyDescent="0.35">
      <c r="A47" s="398"/>
      <c r="B47" s="419"/>
      <c r="C47" s="422"/>
      <c r="D47" s="427"/>
      <c r="E47" s="342"/>
      <c r="F47" s="81" t="e">
        <f>Calculs!V1</f>
        <v>#DIV/0!</v>
      </c>
      <c r="G47" s="81" t="e">
        <f>Calculs!W1</f>
        <v>#DIV/0!</v>
      </c>
      <c r="H47" s="81" t="e">
        <f>Calculs!X1</f>
        <v>#DIV/0!</v>
      </c>
      <c r="I47" s="81" t="e">
        <f>Calculs!Y1</f>
        <v>#DIV/0!</v>
      </c>
      <c r="J47" s="81" t="e">
        <f>Calculs!Z1</f>
        <v>#DIV/0!</v>
      </c>
      <c r="K47" s="81" t="e">
        <f>Calculs!AA1</f>
        <v>#DIV/0!</v>
      </c>
      <c r="L47" s="81" t="e">
        <f>Calculs!AB1</f>
        <v>#DIV/0!</v>
      </c>
      <c r="M47" s="81" t="e">
        <f>Calculs!AC1</f>
        <v>#DIV/0!</v>
      </c>
      <c r="N47" s="15"/>
      <c r="O47" s="15"/>
      <c r="P47" s="15"/>
      <c r="Q47" s="15"/>
      <c r="R47" s="15"/>
      <c r="S47" s="15"/>
      <c r="T47" s="15"/>
      <c r="U47" s="27"/>
      <c r="V47" s="65"/>
      <c r="W47" s="65"/>
      <c r="X47" s="65"/>
      <c r="Y47" s="65"/>
      <c r="Z47" s="65"/>
      <c r="AA47" s="65"/>
      <c r="AB47" s="65"/>
      <c r="AC47" s="65"/>
      <c r="AD47" s="65"/>
      <c r="AE47" s="15"/>
      <c r="AF47" s="15"/>
      <c r="AG47" s="27"/>
    </row>
    <row r="48" spans="1:33" ht="20.149999999999999" customHeight="1" x14ac:dyDescent="0.3">
      <c r="A48" s="398"/>
      <c r="B48" s="419"/>
      <c r="C48" s="369" t="s">
        <v>239</v>
      </c>
      <c r="D48" s="426" t="e">
        <f>AVERAGE(F49:AG49)</f>
        <v>#DIV/0!</v>
      </c>
      <c r="E48" s="342"/>
      <c r="F48" s="103" t="s">
        <v>240</v>
      </c>
      <c r="G48" s="108" t="s">
        <v>241</v>
      </c>
      <c r="H48" s="109" t="s">
        <v>242</v>
      </c>
      <c r="I48" s="109" t="s">
        <v>243</v>
      </c>
      <c r="J48" s="109" t="s">
        <v>244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7"/>
      <c r="V48" s="65"/>
      <c r="W48" s="65"/>
      <c r="X48" s="65"/>
      <c r="Y48" s="65"/>
      <c r="Z48" s="65"/>
      <c r="AA48" s="65"/>
      <c r="AB48" s="65"/>
      <c r="AC48" s="65"/>
      <c r="AD48" s="65"/>
      <c r="AE48" s="15"/>
      <c r="AF48" s="15"/>
      <c r="AG48" s="27"/>
    </row>
    <row r="49" spans="1:33" ht="20.149999999999999" customHeight="1" thickBot="1" x14ac:dyDescent="0.35">
      <c r="A49" s="399"/>
      <c r="B49" s="420"/>
      <c r="C49" s="370"/>
      <c r="D49" s="427"/>
      <c r="E49" s="361"/>
      <c r="F49" s="81" t="e">
        <f>Calculs!AZ1</f>
        <v>#DIV/0!</v>
      </c>
      <c r="G49" s="81" t="e">
        <f>Calculs!BA1</f>
        <v>#DIV/0!</v>
      </c>
      <c r="H49" s="81" t="e">
        <f>Calculs!BB1</f>
        <v>#DIV/0!</v>
      </c>
      <c r="I49" s="81" t="e">
        <f>Calculs!BC1</f>
        <v>#DIV/0!</v>
      </c>
      <c r="J49" s="81" t="e">
        <f>Calculs!BD1</f>
        <v>#DIV/0!</v>
      </c>
      <c r="K49" s="25"/>
      <c r="L49" s="17"/>
      <c r="M49" s="17"/>
      <c r="N49" s="25"/>
      <c r="O49" s="25"/>
      <c r="P49" s="25"/>
      <c r="Q49" s="25"/>
      <c r="R49" s="17"/>
      <c r="S49" s="25"/>
      <c r="T49" s="17"/>
      <c r="U49" s="28"/>
      <c r="V49" s="65"/>
      <c r="W49" s="65"/>
      <c r="X49" s="65"/>
      <c r="Y49" s="65"/>
      <c r="Z49" s="65"/>
      <c r="AA49" s="65"/>
      <c r="AB49" s="65"/>
      <c r="AC49" s="65"/>
      <c r="AD49" s="65"/>
      <c r="AE49" s="25"/>
      <c r="AF49" s="17"/>
      <c r="AG49" s="28"/>
    </row>
    <row r="50" spans="1:33" ht="20.149999999999999" customHeight="1" x14ac:dyDescent="0.3">
      <c r="A50" s="397" t="s">
        <v>245</v>
      </c>
      <c r="B50" s="381" t="s">
        <v>246</v>
      </c>
      <c r="C50" s="369" t="s">
        <v>247</v>
      </c>
      <c r="D50" s="426" t="e">
        <f>AVERAGE(F51:AG51)</f>
        <v>#DIV/0!</v>
      </c>
      <c r="E50" s="341" t="e">
        <f>AVERAGE(Calculs!CP3:CX102)</f>
        <v>#DIV/0!</v>
      </c>
      <c r="F50" s="110" t="s">
        <v>248</v>
      </c>
      <c r="G50" s="111" t="s">
        <v>249</v>
      </c>
      <c r="H50" s="111" t="s">
        <v>250</v>
      </c>
      <c r="I50" s="111" t="s">
        <v>251</v>
      </c>
      <c r="J50" s="111" t="s">
        <v>252</v>
      </c>
      <c r="K50" s="112" t="s">
        <v>253</v>
      </c>
      <c r="L50" s="24"/>
      <c r="M50" s="24"/>
      <c r="N50" s="16"/>
      <c r="O50" s="16"/>
      <c r="P50" s="16"/>
      <c r="Q50" s="16"/>
      <c r="R50" s="24"/>
      <c r="S50" s="16"/>
      <c r="T50" s="24"/>
      <c r="U50" s="29"/>
      <c r="V50" s="65"/>
      <c r="W50" s="65"/>
      <c r="X50" s="65"/>
      <c r="Y50" s="65"/>
      <c r="Z50" s="65"/>
      <c r="AA50" s="65"/>
      <c r="AB50" s="65"/>
      <c r="AC50" s="65"/>
      <c r="AD50" s="65"/>
      <c r="AE50" s="16"/>
      <c r="AF50" s="24"/>
      <c r="AG50" s="29"/>
    </row>
    <row r="51" spans="1:33" ht="20.149999999999999" customHeight="1" thickBot="1" x14ac:dyDescent="0.35">
      <c r="A51" s="398"/>
      <c r="B51" s="439"/>
      <c r="C51" s="370"/>
      <c r="D51" s="427"/>
      <c r="E51" s="342"/>
      <c r="F51" s="113" t="e">
        <f>Calculs!CP1</f>
        <v>#DIV/0!</v>
      </c>
      <c r="G51" s="113" t="e">
        <f>Calculs!CQ1</f>
        <v>#DIV/0!</v>
      </c>
      <c r="H51" s="113" t="e">
        <f>Calculs!CR1</f>
        <v>#DIV/0!</v>
      </c>
      <c r="I51" s="113" t="e">
        <f>Calculs!CS1</f>
        <v>#DIV/0!</v>
      </c>
      <c r="J51" s="113" t="e">
        <f>Calculs!CT1</f>
        <v>#DIV/0!</v>
      </c>
      <c r="K51" s="113" t="e">
        <f>Calculs!CU1</f>
        <v>#DIV/0!</v>
      </c>
      <c r="L51" s="15"/>
      <c r="M51" s="15"/>
      <c r="N51" s="15"/>
      <c r="O51" s="15"/>
      <c r="P51" s="15"/>
      <c r="Q51" s="15"/>
      <c r="R51" s="15"/>
      <c r="S51" s="15"/>
      <c r="T51" s="15"/>
      <c r="U51" s="27"/>
      <c r="V51" s="65"/>
      <c r="W51" s="65"/>
      <c r="X51" s="65"/>
      <c r="Y51" s="65"/>
      <c r="Z51" s="65"/>
      <c r="AA51" s="65"/>
      <c r="AB51" s="65"/>
      <c r="AC51" s="65"/>
      <c r="AD51" s="65"/>
      <c r="AE51" s="15"/>
      <c r="AF51" s="15"/>
      <c r="AG51" s="27"/>
    </row>
    <row r="52" spans="1:33" ht="20.149999999999999" customHeight="1" x14ac:dyDescent="0.3">
      <c r="A52" s="398"/>
      <c r="B52" s="439"/>
      <c r="C52" s="369" t="s">
        <v>254</v>
      </c>
      <c r="D52" s="426" t="e">
        <f>AVERAGE(F53:AG53)</f>
        <v>#DIV/0!</v>
      </c>
      <c r="E52" s="342"/>
      <c r="F52" s="114" t="s">
        <v>255</v>
      </c>
      <c r="G52" s="89" t="s">
        <v>256</v>
      </c>
      <c r="H52" s="90" t="s">
        <v>257</v>
      </c>
      <c r="I52" s="98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27"/>
      <c r="V52" s="65"/>
      <c r="W52" s="65"/>
      <c r="X52" s="65"/>
      <c r="Y52" s="65"/>
      <c r="Z52" s="65"/>
      <c r="AA52" s="65"/>
      <c r="AB52" s="65"/>
      <c r="AC52" s="65"/>
      <c r="AD52" s="65"/>
      <c r="AE52" s="15"/>
      <c r="AF52" s="15"/>
      <c r="AG52" s="27"/>
    </row>
    <row r="53" spans="1:33" s="180" customFormat="1" ht="20.149999999999999" customHeight="1" thickBot="1" x14ac:dyDescent="0.3">
      <c r="A53" s="399"/>
      <c r="B53" s="440"/>
      <c r="C53" s="370"/>
      <c r="D53" s="427"/>
      <c r="E53" s="361"/>
      <c r="F53" s="104" t="e">
        <f>Calculs!CV1</f>
        <v>#DIV/0!</v>
      </c>
      <c r="G53" s="104" t="e">
        <f>Calculs!CW1</f>
        <v>#DIV/0!</v>
      </c>
      <c r="H53" s="104" t="e">
        <f>Calculs!CX1</f>
        <v>#DIV/0!</v>
      </c>
      <c r="I53" s="93"/>
      <c r="J53" s="25"/>
      <c r="K53" s="25"/>
      <c r="L53" s="25"/>
      <c r="M53" s="25"/>
      <c r="N53" s="25"/>
      <c r="O53" s="25"/>
      <c r="P53" s="25"/>
      <c r="Q53" s="115"/>
      <c r="R53" s="58"/>
      <c r="S53" s="58"/>
      <c r="T53" s="56"/>
      <c r="U53" s="59"/>
      <c r="V53" s="179"/>
      <c r="W53" s="179"/>
      <c r="X53" s="179"/>
      <c r="Y53" s="179"/>
      <c r="Z53" s="179"/>
      <c r="AA53" s="179"/>
      <c r="AB53" s="179"/>
      <c r="AC53" s="179"/>
      <c r="AD53" s="179"/>
      <c r="AE53" s="58"/>
      <c r="AF53" s="56"/>
      <c r="AG53" s="59"/>
    </row>
    <row r="54" spans="1:33" ht="20.149999999999999" customHeight="1" x14ac:dyDescent="0.3">
      <c r="G54" s="172"/>
      <c r="H54" s="172"/>
      <c r="L54" s="14"/>
      <c r="T54" s="172"/>
      <c r="U54" s="172"/>
      <c r="AF54" s="172"/>
    </row>
    <row r="55" spans="1:33" ht="20.149999999999999" customHeight="1" x14ac:dyDescent="0.3"/>
    <row r="56" spans="1:33" ht="20.149999999999999" customHeight="1" thickBot="1" x14ac:dyDescent="0.35"/>
    <row r="57" spans="1:33" ht="40" customHeight="1" thickBot="1" x14ac:dyDescent="0.35">
      <c r="A57" s="433" t="s">
        <v>20</v>
      </c>
      <c r="B57" s="434"/>
      <c r="C57" s="30" t="e">
        <f>"Compétences Mathématiques = "&amp;ROUND(AVERAGE(Calculs!CY3:GL102)*100,1)&amp;"%"</f>
        <v>#DIV/0!</v>
      </c>
      <c r="D57" s="31" t="s">
        <v>469</v>
      </c>
      <c r="E57" s="18" t="s">
        <v>488</v>
      </c>
      <c r="F57" s="413" t="s">
        <v>475</v>
      </c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5"/>
    </row>
    <row r="58" spans="1:33" ht="20.149999999999999" customHeight="1" x14ac:dyDescent="0.3">
      <c r="A58" s="329" t="s">
        <v>21</v>
      </c>
      <c r="B58" s="330"/>
      <c r="C58" s="337" t="s">
        <v>514</v>
      </c>
      <c r="D58" s="437" t="e">
        <f>AVERAGE(F59:Q59)</f>
        <v>#DIV/0!</v>
      </c>
      <c r="E58" s="341" t="e">
        <f>AVERAGE(Calculs!CY3:DZ102)</f>
        <v>#DIV/0!</v>
      </c>
      <c r="F58" s="122" t="s">
        <v>22</v>
      </c>
      <c r="G58" s="123" t="s">
        <v>23</v>
      </c>
      <c r="H58" s="123" t="s">
        <v>24</v>
      </c>
      <c r="I58" s="123"/>
      <c r="J58" s="101"/>
      <c r="K58" s="123"/>
      <c r="L58" s="123"/>
      <c r="M58" s="123"/>
      <c r="N58" s="123"/>
      <c r="O58" s="123"/>
      <c r="P58" s="124"/>
      <c r="Q58" s="125"/>
    </row>
    <row r="59" spans="1:33" ht="20.149999999999999" customHeight="1" thickBot="1" x14ac:dyDescent="0.35">
      <c r="A59" s="331"/>
      <c r="B59" s="332"/>
      <c r="C59" s="338"/>
      <c r="D59" s="438"/>
      <c r="E59" s="342"/>
      <c r="F59" s="104" t="e">
        <f>Calculs!CY1</f>
        <v>#DIV/0!</v>
      </c>
      <c r="G59" s="104" t="e">
        <f>Calculs!CZ1</f>
        <v>#DIV/0!</v>
      </c>
      <c r="H59" s="104" t="e">
        <f>Calculs!DA1</f>
        <v>#DIV/0!</v>
      </c>
      <c r="I59" s="126"/>
      <c r="J59" s="127"/>
      <c r="K59" s="127"/>
      <c r="L59" s="127"/>
      <c r="M59" s="127"/>
      <c r="N59" s="127"/>
      <c r="O59" s="127"/>
      <c r="P59" s="128"/>
      <c r="Q59" s="129"/>
    </row>
    <row r="60" spans="1:33" ht="20.149999999999999" customHeight="1" x14ac:dyDescent="0.3">
      <c r="A60" s="331"/>
      <c r="B60" s="332"/>
      <c r="C60" s="337" t="s">
        <v>25</v>
      </c>
      <c r="D60" s="437" t="e">
        <f t="shared" ref="D60" si="0">AVERAGE(F61:Q61)</f>
        <v>#DIV/0!</v>
      </c>
      <c r="E60" s="342"/>
      <c r="F60" s="130" t="s">
        <v>26</v>
      </c>
      <c r="G60" s="127" t="s">
        <v>27</v>
      </c>
      <c r="H60" s="101"/>
      <c r="I60" s="127"/>
      <c r="J60" s="127"/>
      <c r="K60" s="127"/>
      <c r="L60" s="127"/>
      <c r="M60" s="131"/>
      <c r="N60" s="132"/>
      <c r="O60" s="127"/>
      <c r="P60" s="133"/>
      <c r="Q60" s="134"/>
    </row>
    <row r="61" spans="1:33" ht="20.149999999999999" customHeight="1" thickBot="1" x14ac:dyDescent="0.35">
      <c r="A61" s="331"/>
      <c r="B61" s="332"/>
      <c r="C61" s="338"/>
      <c r="D61" s="438"/>
      <c r="E61" s="342"/>
      <c r="F61" s="104" t="e">
        <f>Calculs!DB1</f>
        <v>#DIV/0!</v>
      </c>
      <c r="G61" s="104" t="e">
        <f>Calculs!DC1</f>
        <v>#DIV/0!</v>
      </c>
      <c r="H61" s="104"/>
      <c r="I61" s="132"/>
      <c r="J61" s="127"/>
      <c r="K61" s="127"/>
      <c r="L61" s="127"/>
      <c r="M61" s="131"/>
      <c r="N61" s="132"/>
      <c r="O61" s="127"/>
      <c r="P61" s="128"/>
      <c r="Q61" s="129"/>
    </row>
    <row r="62" spans="1:33" ht="20.149999999999999" customHeight="1" x14ac:dyDescent="0.35">
      <c r="A62" s="331"/>
      <c r="B62" s="332"/>
      <c r="C62" s="345" t="s">
        <v>28</v>
      </c>
      <c r="D62" s="437" t="e">
        <f t="shared" ref="D62" si="1">AVERAGE(F63:Q63)</f>
        <v>#DIV/0!</v>
      </c>
      <c r="E62" s="342"/>
      <c r="F62" s="130" t="s">
        <v>29</v>
      </c>
      <c r="G62" s="127" t="s">
        <v>30</v>
      </c>
      <c r="H62" s="127" t="s">
        <v>31</v>
      </c>
      <c r="I62" s="127" t="s">
        <v>32</v>
      </c>
      <c r="J62" s="127" t="s">
        <v>33</v>
      </c>
      <c r="K62" s="127" t="s">
        <v>34</v>
      </c>
      <c r="L62" s="127" t="s">
        <v>35</v>
      </c>
      <c r="M62" s="131" t="s">
        <v>36</v>
      </c>
      <c r="N62" s="132" t="s">
        <v>37</v>
      </c>
      <c r="O62" s="127" t="s">
        <v>38</v>
      </c>
      <c r="P62" s="134" t="s">
        <v>39</v>
      </c>
      <c r="Q62" s="135"/>
    </row>
    <row r="63" spans="1:33" ht="20.149999999999999" customHeight="1" thickBot="1" x14ac:dyDescent="0.35">
      <c r="A63" s="331"/>
      <c r="B63" s="332"/>
      <c r="C63" s="338"/>
      <c r="D63" s="438"/>
      <c r="E63" s="342"/>
      <c r="F63" s="87" t="e">
        <f>Calculs!DD1</f>
        <v>#DIV/0!</v>
      </c>
      <c r="G63" s="87" t="e">
        <f>Calculs!DE1</f>
        <v>#DIV/0!</v>
      </c>
      <c r="H63" s="87" t="e">
        <f>Calculs!DF1</f>
        <v>#DIV/0!</v>
      </c>
      <c r="I63" s="87" t="e">
        <f>Calculs!DG1</f>
        <v>#DIV/0!</v>
      </c>
      <c r="J63" s="87" t="e">
        <f>Calculs!DH1</f>
        <v>#DIV/0!</v>
      </c>
      <c r="K63" s="87" t="e">
        <f>Calculs!DI1</f>
        <v>#DIV/0!</v>
      </c>
      <c r="L63" s="87" t="e">
        <f>Calculs!DJ1</f>
        <v>#DIV/0!</v>
      </c>
      <c r="M63" s="87" t="e">
        <f>Calculs!DK1</f>
        <v>#DIV/0!</v>
      </c>
      <c r="N63" s="87" t="e">
        <f>Calculs!DL1</f>
        <v>#DIV/0!</v>
      </c>
      <c r="O63" s="87" t="e">
        <f>Calculs!DM1</f>
        <v>#DIV/0!</v>
      </c>
      <c r="P63" s="87" t="e">
        <f>Calculs!DN1</f>
        <v>#DIV/0!</v>
      </c>
      <c r="Q63" s="129"/>
    </row>
    <row r="64" spans="1:33" ht="20.149999999999999" customHeight="1" x14ac:dyDescent="0.3">
      <c r="A64" s="333"/>
      <c r="B64" s="334"/>
      <c r="C64" s="345" t="s">
        <v>40</v>
      </c>
      <c r="D64" s="437" t="e">
        <f t="shared" ref="D64:D90" si="2">AVERAGE(F65:Q65)</f>
        <v>#DIV/0!</v>
      </c>
      <c r="E64" s="343"/>
      <c r="F64" s="136" t="s">
        <v>41</v>
      </c>
      <c r="G64" s="126" t="s">
        <v>42</v>
      </c>
      <c r="H64" s="126" t="s">
        <v>43</v>
      </c>
      <c r="I64" s="132" t="s">
        <v>44</v>
      </c>
      <c r="J64" s="127" t="s">
        <v>45</v>
      </c>
      <c r="K64" s="127" t="s">
        <v>46</v>
      </c>
      <c r="L64" s="127" t="s">
        <v>47</v>
      </c>
      <c r="M64" s="131" t="s">
        <v>48</v>
      </c>
      <c r="N64" s="132" t="s">
        <v>49</v>
      </c>
      <c r="O64" s="127" t="s">
        <v>50</v>
      </c>
      <c r="P64" s="133" t="s">
        <v>51</v>
      </c>
      <c r="Q64" s="129" t="s">
        <v>52</v>
      </c>
    </row>
    <row r="65" spans="1:18" ht="20.149999999999999" customHeight="1" thickBot="1" x14ac:dyDescent="0.35">
      <c r="A65" s="335"/>
      <c r="B65" s="336"/>
      <c r="C65" s="346"/>
      <c r="D65" s="438"/>
      <c r="E65" s="344"/>
      <c r="F65" s="137" t="e">
        <f>Calculs!DO1</f>
        <v>#DIV/0!</v>
      </c>
      <c r="G65" s="137" t="e">
        <f>Calculs!DP1</f>
        <v>#DIV/0!</v>
      </c>
      <c r="H65" s="137" t="e">
        <f>Calculs!DQ1</f>
        <v>#DIV/0!</v>
      </c>
      <c r="I65" s="137" t="e">
        <f>Calculs!DR1</f>
        <v>#DIV/0!</v>
      </c>
      <c r="J65" s="137" t="e">
        <f>Calculs!DS1</f>
        <v>#DIV/0!</v>
      </c>
      <c r="K65" s="137" t="e">
        <f>Calculs!DT1</f>
        <v>#DIV/0!</v>
      </c>
      <c r="L65" s="137" t="e">
        <f>Calculs!DU1</f>
        <v>#DIV/0!</v>
      </c>
      <c r="M65" s="137" t="e">
        <f>Calculs!DV1</f>
        <v>#DIV/0!</v>
      </c>
      <c r="N65" s="137" t="e">
        <f>Calculs!DW1</f>
        <v>#DIV/0!</v>
      </c>
      <c r="O65" s="137" t="e">
        <f>Calculs!DX1</f>
        <v>#DIV/0!</v>
      </c>
      <c r="P65" s="137" t="e">
        <f>Calculs!DY1</f>
        <v>#DIV/0!</v>
      </c>
      <c r="Q65" s="137" t="e">
        <f>Calculs!DZ1</f>
        <v>#DIV/0!</v>
      </c>
      <c r="R65" s="173"/>
    </row>
    <row r="66" spans="1:18" ht="20.149999999999999" customHeight="1" x14ac:dyDescent="0.35">
      <c r="A66" s="329" t="s">
        <v>53</v>
      </c>
      <c r="B66" s="330"/>
      <c r="C66" s="352" t="s">
        <v>54</v>
      </c>
      <c r="D66" s="437" t="e">
        <f t="shared" si="2"/>
        <v>#DIV/0!</v>
      </c>
      <c r="E66" s="350" t="e">
        <f>AVERAGE(Calculs!EA3:FK102)</f>
        <v>#DIV/0!</v>
      </c>
      <c r="F66" s="130" t="s">
        <v>55</v>
      </c>
      <c r="G66" s="138" t="s">
        <v>56</v>
      </c>
      <c r="H66" s="138" t="s">
        <v>57</v>
      </c>
      <c r="I66" s="138" t="s">
        <v>58</v>
      </c>
      <c r="J66" s="138" t="s">
        <v>59</v>
      </c>
      <c r="K66" s="138" t="s">
        <v>60</v>
      </c>
      <c r="L66" s="138" t="s">
        <v>61</v>
      </c>
      <c r="M66" s="139"/>
      <c r="N66" s="139"/>
      <c r="O66" s="139"/>
      <c r="P66" s="139"/>
      <c r="Q66" s="140"/>
    </row>
    <row r="67" spans="1:18" ht="20.149999999999999" customHeight="1" thickBot="1" x14ac:dyDescent="0.35">
      <c r="A67" s="331"/>
      <c r="B67" s="332"/>
      <c r="C67" s="348"/>
      <c r="D67" s="438"/>
      <c r="E67" s="351"/>
      <c r="F67" s="87" t="e">
        <f>Calculs!EM1</f>
        <v>#DIV/0!</v>
      </c>
      <c r="G67" s="87" t="e">
        <f>Calculs!EN1</f>
        <v>#DIV/0!</v>
      </c>
      <c r="H67" s="87" t="e">
        <f>Calculs!EO1</f>
        <v>#DIV/0!</v>
      </c>
      <c r="I67" s="87" t="e">
        <f>Calculs!EP1</f>
        <v>#DIV/0!</v>
      </c>
      <c r="J67" s="87" t="e">
        <f>Calculs!EQ1</f>
        <v>#DIV/0!</v>
      </c>
      <c r="K67" s="87" t="e">
        <f>Calculs!ER1</f>
        <v>#DIV/0!</v>
      </c>
      <c r="L67" s="87" t="e">
        <f>Calculs!ES1</f>
        <v>#DIV/0!</v>
      </c>
      <c r="M67" s="127"/>
      <c r="N67" s="127"/>
      <c r="O67" s="127"/>
      <c r="P67" s="127"/>
      <c r="Q67" s="129"/>
    </row>
    <row r="68" spans="1:18" ht="20.149999999999999" customHeight="1" x14ac:dyDescent="0.3">
      <c r="A68" s="331"/>
      <c r="B68" s="332"/>
      <c r="C68" s="345" t="s">
        <v>62</v>
      </c>
      <c r="D68" s="437" t="e">
        <f t="shared" si="2"/>
        <v>#DIV/0!</v>
      </c>
      <c r="E68" s="351"/>
      <c r="F68" s="130" t="s">
        <v>63</v>
      </c>
      <c r="G68" s="127" t="s">
        <v>64</v>
      </c>
      <c r="H68" s="127" t="s">
        <v>65</v>
      </c>
      <c r="I68" s="127" t="s">
        <v>66</v>
      </c>
      <c r="J68" s="141" t="s">
        <v>67</v>
      </c>
      <c r="K68" s="127" t="s">
        <v>68</v>
      </c>
      <c r="L68" s="127"/>
      <c r="M68" s="127"/>
      <c r="N68" s="127"/>
      <c r="O68" s="127"/>
      <c r="P68" s="127"/>
      <c r="Q68" s="129"/>
    </row>
    <row r="69" spans="1:18" ht="20.149999999999999" customHeight="1" thickBot="1" x14ac:dyDescent="0.35">
      <c r="A69" s="331"/>
      <c r="B69" s="332"/>
      <c r="C69" s="338"/>
      <c r="D69" s="438"/>
      <c r="E69" s="351"/>
      <c r="F69" s="87" t="e">
        <f>Calculs!EY1</f>
        <v>#DIV/0!</v>
      </c>
      <c r="G69" s="87" t="e">
        <f>Calculs!EZ1</f>
        <v>#DIV/0!</v>
      </c>
      <c r="H69" s="87" t="e">
        <f>Calculs!FA1</f>
        <v>#DIV/0!</v>
      </c>
      <c r="I69" s="87" t="e">
        <f>Calculs!FB1</f>
        <v>#DIV/0!</v>
      </c>
      <c r="J69" s="87" t="e">
        <f>Calculs!FC1</f>
        <v>#DIV/0!</v>
      </c>
      <c r="K69" s="87" t="e">
        <f>Calculs!FD1</f>
        <v>#DIV/0!</v>
      </c>
      <c r="L69" s="127"/>
      <c r="M69" s="127"/>
      <c r="N69" s="127"/>
      <c r="O69" s="127"/>
      <c r="P69" s="128"/>
      <c r="Q69" s="129"/>
    </row>
    <row r="70" spans="1:18" ht="20.149999999999999" customHeight="1" x14ac:dyDescent="0.3">
      <c r="A70" s="331"/>
      <c r="B70" s="332"/>
      <c r="C70" s="352" t="s">
        <v>69</v>
      </c>
      <c r="D70" s="437" t="e">
        <f t="shared" si="2"/>
        <v>#DIV/0!</v>
      </c>
      <c r="E70" s="351"/>
      <c r="F70" s="138" t="s">
        <v>70</v>
      </c>
      <c r="G70" s="138" t="s">
        <v>71</v>
      </c>
      <c r="H70" s="138" t="s">
        <v>72</v>
      </c>
      <c r="I70" s="133" t="s">
        <v>73</v>
      </c>
      <c r="J70" s="134" t="s">
        <v>74</v>
      </c>
      <c r="K70" s="127"/>
      <c r="L70" s="127"/>
      <c r="M70" s="138"/>
      <c r="N70" s="127"/>
      <c r="O70" s="127"/>
      <c r="P70" s="133"/>
      <c r="Q70" s="134"/>
    </row>
    <row r="71" spans="1:18" ht="20.149999999999999" customHeight="1" thickBot="1" x14ac:dyDescent="0.35">
      <c r="A71" s="331"/>
      <c r="B71" s="332"/>
      <c r="C71" s="348"/>
      <c r="D71" s="438"/>
      <c r="E71" s="351"/>
      <c r="F71" s="87" t="e">
        <f>Calculs!ET1</f>
        <v>#DIV/0!</v>
      </c>
      <c r="G71" s="87" t="e">
        <f>Calculs!EU1</f>
        <v>#DIV/0!</v>
      </c>
      <c r="H71" s="87" t="e">
        <f>Calculs!EV1</f>
        <v>#DIV/0!</v>
      </c>
      <c r="I71" s="87" t="e">
        <f>Calculs!EW1</f>
        <v>#DIV/0!</v>
      </c>
      <c r="J71" s="87" t="e">
        <f>Calculs!EX1</f>
        <v>#DIV/0!</v>
      </c>
      <c r="K71" s="98"/>
      <c r="L71" s="132"/>
      <c r="M71" s="132"/>
      <c r="N71" s="132"/>
      <c r="O71" s="127"/>
      <c r="P71" s="128"/>
      <c r="Q71" s="129"/>
    </row>
    <row r="72" spans="1:18" ht="20.149999999999999" customHeight="1" x14ac:dyDescent="0.3">
      <c r="A72" s="331"/>
      <c r="B72" s="332"/>
      <c r="C72" s="347" t="s">
        <v>75</v>
      </c>
      <c r="D72" s="437" t="e">
        <f t="shared" si="2"/>
        <v>#DIV/0!</v>
      </c>
      <c r="E72" s="351"/>
      <c r="F72" s="130" t="s">
        <v>76</v>
      </c>
      <c r="G72" s="127" t="s">
        <v>77</v>
      </c>
      <c r="H72" s="127" t="s">
        <v>78</v>
      </c>
      <c r="I72" s="127" t="s">
        <v>79</v>
      </c>
      <c r="J72" s="127" t="s">
        <v>80</v>
      </c>
      <c r="K72" s="127" t="s">
        <v>81</v>
      </c>
      <c r="L72" s="127" t="s">
        <v>82</v>
      </c>
      <c r="M72" s="127"/>
      <c r="N72" s="142"/>
      <c r="O72" s="127"/>
      <c r="P72" s="133"/>
      <c r="Q72" s="134"/>
    </row>
    <row r="73" spans="1:18" ht="20.149999999999999" customHeight="1" thickBot="1" x14ac:dyDescent="0.35">
      <c r="A73" s="331"/>
      <c r="B73" s="332"/>
      <c r="C73" s="348"/>
      <c r="D73" s="438"/>
      <c r="E73" s="351"/>
      <c r="F73" s="87" t="e">
        <f>Calculs!FE1</f>
        <v>#DIV/0!</v>
      </c>
      <c r="G73" s="87" t="e">
        <f>Calculs!FF1</f>
        <v>#DIV/0!</v>
      </c>
      <c r="H73" s="87" t="e">
        <f>Calculs!FG1</f>
        <v>#DIV/0!</v>
      </c>
      <c r="I73" s="87" t="e">
        <f>Calculs!FH1</f>
        <v>#DIV/0!</v>
      </c>
      <c r="J73" s="87" t="e">
        <f>Calculs!FI1</f>
        <v>#DIV/0!</v>
      </c>
      <c r="K73" s="87" t="e">
        <f>Calculs!FJ1</f>
        <v>#DIV/0!</v>
      </c>
      <c r="L73" s="87" t="e">
        <f>Calculs!FK1</f>
        <v>#DIV/0!</v>
      </c>
      <c r="M73" s="128"/>
      <c r="N73" s="127"/>
      <c r="O73" s="143"/>
      <c r="P73" s="128"/>
      <c r="Q73" s="129"/>
    </row>
    <row r="74" spans="1:18" ht="20.149999999999999" customHeight="1" x14ac:dyDescent="0.3">
      <c r="A74" s="331"/>
      <c r="B74" s="332"/>
      <c r="C74" s="345" t="s">
        <v>83</v>
      </c>
      <c r="D74" s="437" t="e">
        <f t="shared" si="2"/>
        <v>#DIV/0!</v>
      </c>
      <c r="E74" s="351"/>
      <c r="F74" s="136" t="s">
        <v>84</v>
      </c>
      <c r="G74" s="126" t="s">
        <v>85</v>
      </c>
      <c r="H74" s="126" t="s">
        <v>86</v>
      </c>
      <c r="I74" s="126" t="s">
        <v>87</v>
      </c>
      <c r="J74" s="127" t="s">
        <v>88</v>
      </c>
      <c r="K74" s="127" t="s">
        <v>89</v>
      </c>
      <c r="L74" s="127" t="s">
        <v>90</v>
      </c>
      <c r="M74" s="127" t="s">
        <v>91</v>
      </c>
      <c r="N74" s="138" t="s">
        <v>92</v>
      </c>
      <c r="O74" s="127"/>
      <c r="P74" s="133"/>
      <c r="Q74" s="134"/>
    </row>
    <row r="75" spans="1:18" ht="20.149999999999999" customHeight="1" thickBot="1" x14ac:dyDescent="0.35">
      <c r="A75" s="331"/>
      <c r="B75" s="332"/>
      <c r="C75" s="349"/>
      <c r="D75" s="438"/>
      <c r="E75" s="351"/>
      <c r="F75" s="78" t="e">
        <f>Calculs!EA1</f>
        <v>#DIV/0!</v>
      </c>
      <c r="G75" s="78" t="e">
        <f>Calculs!EB1</f>
        <v>#DIV/0!</v>
      </c>
      <c r="H75" s="78" t="e">
        <f>Calculs!EC1</f>
        <v>#DIV/0!</v>
      </c>
      <c r="I75" s="78" t="e">
        <f>Calculs!ED1</f>
        <v>#DIV/0!</v>
      </c>
      <c r="J75" s="78" t="e">
        <f>Calculs!EE1</f>
        <v>#DIV/0!</v>
      </c>
      <c r="K75" s="78" t="e">
        <f>Calculs!EF1</f>
        <v>#DIV/0!</v>
      </c>
      <c r="L75" s="78" t="e">
        <f>Calculs!EG1</f>
        <v>#DIV/0!</v>
      </c>
      <c r="M75" s="78" t="e">
        <f>Calculs!EH1</f>
        <v>#DIV/0!</v>
      </c>
      <c r="N75" s="78" t="e">
        <f>Calculs!EI1</f>
        <v>#DIV/0!</v>
      </c>
      <c r="O75" s="127"/>
      <c r="P75" s="133"/>
      <c r="Q75" s="134"/>
    </row>
    <row r="76" spans="1:18" ht="20.149999999999999" customHeight="1" x14ac:dyDescent="0.3">
      <c r="A76" s="331"/>
      <c r="B76" s="332"/>
      <c r="C76" s="345" t="s">
        <v>93</v>
      </c>
      <c r="D76" s="437" t="e">
        <f t="shared" si="2"/>
        <v>#DIV/0!</v>
      </c>
      <c r="E76" s="351"/>
      <c r="F76" s="130" t="s">
        <v>94</v>
      </c>
      <c r="G76" s="127" t="s">
        <v>95</v>
      </c>
      <c r="H76" s="127" t="s">
        <v>96</v>
      </c>
      <c r="I76" s="127"/>
      <c r="J76" s="127"/>
      <c r="K76" s="127"/>
      <c r="L76" s="127"/>
      <c r="M76" s="127"/>
      <c r="N76" s="127"/>
      <c r="O76" s="127"/>
      <c r="P76" s="133"/>
      <c r="Q76" s="134"/>
    </row>
    <row r="77" spans="1:18" ht="20.149999999999999" customHeight="1" thickBot="1" x14ac:dyDescent="0.35">
      <c r="A77" s="359"/>
      <c r="B77" s="360"/>
      <c r="C77" s="338"/>
      <c r="D77" s="438"/>
      <c r="E77" s="351"/>
      <c r="F77" s="137" t="e">
        <f>Calculs!EJ1</f>
        <v>#DIV/0!</v>
      </c>
      <c r="G77" s="137" t="e">
        <f>Calculs!EK1</f>
        <v>#DIV/0!</v>
      </c>
      <c r="H77" s="137" t="e">
        <f>Calculs!EL1</f>
        <v>#DIV/0!</v>
      </c>
      <c r="I77" s="144"/>
      <c r="J77" s="145"/>
      <c r="K77" s="145"/>
      <c r="L77" s="145"/>
      <c r="M77" s="145"/>
      <c r="N77" s="145"/>
      <c r="O77" s="145"/>
      <c r="P77" s="146"/>
      <c r="Q77" s="147"/>
    </row>
    <row r="78" spans="1:18" ht="20.149999999999999" customHeight="1" x14ac:dyDescent="0.3">
      <c r="A78" s="329" t="s">
        <v>500</v>
      </c>
      <c r="B78" s="363"/>
      <c r="C78" s="337" t="s">
        <v>516</v>
      </c>
      <c r="D78" s="437" t="e">
        <f t="shared" si="2"/>
        <v>#DIV/0!</v>
      </c>
      <c r="E78" s="341" t="e">
        <f>AVERAGE(Calculs!FL3:FW102)</f>
        <v>#DIV/0!</v>
      </c>
      <c r="F78" s="130" t="s">
        <v>97</v>
      </c>
      <c r="G78" s="138" t="s">
        <v>98</v>
      </c>
      <c r="H78" s="138" t="s">
        <v>99</v>
      </c>
      <c r="I78" s="138"/>
      <c r="J78" s="138"/>
      <c r="K78" s="138"/>
      <c r="L78" s="138"/>
      <c r="M78" s="138"/>
      <c r="N78" s="138"/>
      <c r="O78" s="138"/>
      <c r="P78" s="133"/>
      <c r="Q78" s="134"/>
    </row>
    <row r="79" spans="1:18" ht="20.149999999999999" customHeight="1" thickBot="1" x14ac:dyDescent="0.35">
      <c r="A79" s="333"/>
      <c r="B79" s="334"/>
      <c r="C79" s="338"/>
      <c r="D79" s="438"/>
      <c r="E79" s="342"/>
      <c r="F79" s="87" t="e">
        <f>Calculs!FL1</f>
        <v>#DIV/0!</v>
      </c>
      <c r="G79" s="87" t="e">
        <f>Calculs!FP1</f>
        <v>#DIV/0!</v>
      </c>
      <c r="H79" s="87" t="e">
        <f>Calculs!FQ1</f>
        <v>#DIV/0!</v>
      </c>
      <c r="I79" s="132"/>
      <c r="J79" s="127"/>
      <c r="K79" s="127"/>
      <c r="L79" s="127"/>
      <c r="M79" s="127"/>
      <c r="N79" s="127"/>
      <c r="O79" s="127"/>
      <c r="P79" s="128"/>
      <c r="Q79" s="129"/>
    </row>
    <row r="80" spans="1:18" ht="20.149999999999999" customHeight="1" x14ac:dyDescent="0.3">
      <c r="A80" s="333"/>
      <c r="B80" s="334"/>
      <c r="C80" s="352" t="s">
        <v>100</v>
      </c>
      <c r="D80" s="437" t="e">
        <f t="shared" si="2"/>
        <v>#DIV/0!</v>
      </c>
      <c r="E80" s="342"/>
      <c r="F80" s="130" t="s">
        <v>101</v>
      </c>
      <c r="G80" s="127" t="s">
        <v>102</v>
      </c>
      <c r="H80" s="127" t="s">
        <v>103</v>
      </c>
      <c r="I80" s="127" t="s">
        <v>104</v>
      </c>
      <c r="J80" s="127" t="s">
        <v>105</v>
      </c>
      <c r="K80" s="127"/>
      <c r="L80" s="127"/>
      <c r="M80" s="127"/>
      <c r="N80" s="127"/>
      <c r="O80" s="127"/>
      <c r="P80" s="133"/>
      <c r="Q80" s="134"/>
    </row>
    <row r="81" spans="1:17" ht="20.149999999999999" customHeight="1" thickBot="1" x14ac:dyDescent="0.35">
      <c r="A81" s="333"/>
      <c r="B81" s="334"/>
      <c r="C81" s="348"/>
      <c r="D81" s="438"/>
      <c r="E81" s="342"/>
      <c r="F81" s="87" t="e">
        <f>Calculs!FM1</f>
        <v>#DIV/0!</v>
      </c>
      <c r="G81" s="87" t="e">
        <f>Calculs!FN1</f>
        <v>#DIV/0!</v>
      </c>
      <c r="H81" s="87" t="e">
        <f>Calculs!FO1</f>
        <v>#DIV/0!</v>
      </c>
      <c r="I81" s="99" t="e">
        <f>Calculs!FV1</f>
        <v>#DIV/0!</v>
      </c>
      <c r="J81" s="99" t="e">
        <f>Calculs!FW1</f>
        <v>#DIV/0!</v>
      </c>
      <c r="K81" s="127"/>
      <c r="L81" s="127"/>
      <c r="M81" s="131"/>
      <c r="N81" s="132"/>
      <c r="O81" s="127"/>
      <c r="P81" s="128"/>
      <c r="Q81" s="129"/>
    </row>
    <row r="82" spans="1:17" ht="20.149999999999999" customHeight="1" x14ac:dyDescent="0.3">
      <c r="A82" s="333"/>
      <c r="B82" s="334"/>
      <c r="C82" s="347" t="s">
        <v>106</v>
      </c>
      <c r="D82" s="437" t="e">
        <f t="shared" si="2"/>
        <v>#DIV/0!</v>
      </c>
      <c r="E82" s="342"/>
      <c r="F82" s="130" t="s">
        <v>107</v>
      </c>
      <c r="G82" s="127" t="s">
        <v>108</v>
      </c>
      <c r="H82" s="127" t="s">
        <v>109</v>
      </c>
      <c r="I82" s="127" t="s">
        <v>110</v>
      </c>
      <c r="J82" s="127"/>
      <c r="K82" s="127"/>
      <c r="L82" s="127"/>
      <c r="M82" s="131"/>
      <c r="N82" s="132"/>
      <c r="O82" s="127"/>
      <c r="P82" s="133"/>
      <c r="Q82" s="134"/>
    </row>
    <row r="83" spans="1:17" ht="20.149999999999999" customHeight="1" thickBot="1" x14ac:dyDescent="0.35">
      <c r="A83" s="335"/>
      <c r="B83" s="336"/>
      <c r="C83" s="348"/>
      <c r="D83" s="438"/>
      <c r="E83" s="342"/>
      <c r="F83" s="87" t="e">
        <f>Calculs!FR1</f>
        <v>#DIV/0!</v>
      </c>
      <c r="G83" s="87" t="e">
        <f>Calculs!FS1</f>
        <v>#DIV/0!</v>
      </c>
      <c r="H83" s="87" t="e">
        <f>Calculs!FT1</f>
        <v>#DIV/0!</v>
      </c>
      <c r="I83" s="87" t="e">
        <f>Calculs!FU1</f>
        <v>#DIV/0!</v>
      </c>
      <c r="J83" s="127"/>
      <c r="K83" s="127"/>
      <c r="L83" s="127"/>
      <c r="M83" s="131"/>
      <c r="N83" s="132"/>
      <c r="O83" s="127"/>
      <c r="P83" s="128"/>
      <c r="Q83" s="129"/>
    </row>
    <row r="84" spans="1:17" ht="20.149999999999999" customHeight="1" x14ac:dyDescent="0.3">
      <c r="A84" s="329" t="s">
        <v>501</v>
      </c>
      <c r="B84" s="330"/>
      <c r="C84" s="337" t="s">
        <v>112</v>
      </c>
      <c r="D84" s="437" t="e">
        <f t="shared" si="2"/>
        <v>#DIV/0!</v>
      </c>
      <c r="E84" s="341" t="e">
        <f>AVERAGE(Calculs!FX3:GL102)</f>
        <v>#DIV/0!</v>
      </c>
      <c r="F84" s="130" t="s">
        <v>113</v>
      </c>
      <c r="G84" s="127" t="s">
        <v>114</v>
      </c>
      <c r="H84" s="127"/>
      <c r="I84" s="127"/>
      <c r="J84" s="127"/>
      <c r="K84" s="127"/>
      <c r="L84" s="127"/>
      <c r="M84" s="127"/>
      <c r="N84" s="127"/>
      <c r="O84" s="127"/>
      <c r="P84" s="133"/>
      <c r="Q84" s="134"/>
    </row>
    <row r="85" spans="1:17" ht="20.149999999999999" customHeight="1" thickBot="1" x14ac:dyDescent="0.35">
      <c r="A85" s="331"/>
      <c r="B85" s="332"/>
      <c r="C85" s="349"/>
      <c r="D85" s="438"/>
      <c r="E85" s="342"/>
      <c r="F85" s="87" t="e">
        <f>Calculs!FX1</f>
        <v>#DIV/0!</v>
      </c>
      <c r="G85" s="87" t="e">
        <f>Calculs!FY1</f>
        <v>#DIV/0!</v>
      </c>
      <c r="H85" s="132"/>
      <c r="I85" s="132"/>
      <c r="J85" s="127"/>
      <c r="K85" s="127"/>
      <c r="L85" s="127"/>
      <c r="M85" s="127"/>
      <c r="N85" s="127"/>
      <c r="O85" s="127"/>
      <c r="P85" s="128"/>
      <c r="Q85" s="129"/>
    </row>
    <row r="86" spans="1:17" ht="20.149999999999999" customHeight="1" x14ac:dyDescent="0.3">
      <c r="A86" s="331"/>
      <c r="B86" s="332"/>
      <c r="C86" s="347" t="s">
        <v>115</v>
      </c>
      <c r="D86" s="437" t="e">
        <f t="shared" si="2"/>
        <v>#DIV/0!</v>
      </c>
      <c r="E86" s="342"/>
      <c r="F86" s="130" t="s">
        <v>116</v>
      </c>
      <c r="G86" s="127" t="s">
        <v>117</v>
      </c>
      <c r="H86" s="127" t="s">
        <v>118</v>
      </c>
      <c r="I86" s="127"/>
      <c r="J86" s="127"/>
      <c r="K86" s="127"/>
      <c r="L86" s="127"/>
      <c r="M86" s="127"/>
      <c r="N86" s="127"/>
      <c r="O86" s="127"/>
      <c r="P86" s="133"/>
      <c r="Q86" s="134"/>
    </row>
    <row r="87" spans="1:17" ht="20.149999999999999" customHeight="1" thickBot="1" x14ac:dyDescent="0.35">
      <c r="A87" s="331"/>
      <c r="B87" s="332"/>
      <c r="C87" s="338"/>
      <c r="D87" s="438"/>
      <c r="E87" s="342"/>
      <c r="F87" s="87" t="e">
        <f>Calculs!FZ1</f>
        <v>#DIV/0!</v>
      </c>
      <c r="G87" s="87" t="e">
        <f>Calculs!GA1</f>
        <v>#DIV/0!</v>
      </c>
      <c r="H87" s="87" t="e">
        <f>Calculs!GB1</f>
        <v>#DIV/0!</v>
      </c>
      <c r="I87" s="132"/>
      <c r="J87" s="127"/>
      <c r="K87" s="127"/>
      <c r="L87" s="127"/>
      <c r="M87" s="127"/>
      <c r="N87" s="127"/>
      <c r="O87" s="127"/>
      <c r="P87" s="128"/>
      <c r="Q87" s="129"/>
    </row>
    <row r="88" spans="1:17" ht="20.149999999999999" customHeight="1" x14ac:dyDescent="0.3">
      <c r="A88" s="331"/>
      <c r="B88" s="332"/>
      <c r="C88" s="347" t="s">
        <v>119</v>
      </c>
      <c r="D88" s="437" t="e">
        <f t="shared" si="2"/>
        <v>#DIV/0!</v>
      </c>
      <c r="E88" s="342"/>
      <c r="F88" s="130" t="s">
        <v>120</v>
      </c>
      <c r="G88" s="127" t="s">
        <v>121</v>
      </c>
      <c r="H88" s="127" t="s">
        <v>122</v>
      </c>
      <c r="I88" s="127" t="s">
        <v>123</v>
      </c>
      <c r="J88" s="127"/>
      <c r="K88" s="127"/>
      <c r="L88" s="127"/>
      <c r="M88" s="127"/>
      <c r="N88" s="127"/>
      <c r="O88" s="127"/>
      <c r="P88" s="133"/>
      <c r="Q88" s="134"/>
    </row>
    <row r="89" spans="1:17" ht="20.149999999999999" customHeight="1" thickBot="1" x14ac:dyDescent="0.35">
      <c r="A89" s="331"/>
      <c r="B89" s="332"/>
      <c r="C89" s="348"/>
      <c r="D89" s="438"/>
      <c r="E89" s="342"/>
      <c r="F89" s="87" t="e">
        <f>Calculs!GC1</f>
        <v>#DIV/0!</v>
      </c>
      <c r="G89" s="87" t="e">
        <f>Calculs!GD1</f>
        <v>#DIV/0!</v>
      </c>
      <c r="H89" s="87" t="e">
        <f>Calculs!GE1</f>
        <v>#DIV/0!</v>
      </c>
      <c r="I89" s="87" t="e">
        <f>Calculs!GF1</f>
        <v>#DIV/0!</v>
      </c>
      <c r="J89" s="127"/>
      <c r="K89" s="127"/>
      <c r="L89" s="127"/>
      <c r="M89" s="127"/>
      <c r="N89" s="127"/>
      <c r="O89" s="127"/>
      <c r="P89" s="128"/>
      <c r="Q89" s="129"/>
    </row>
    <row r="90" spans="1:17" ht="20.149999999999999" customHeight="1" x14ac:dyDescent="0.3">
      <c r="A90" s="331"/>
      <c r="B90" s="332"/>
      <c r="C90" s="345" t="s">
        <v>517</v>
      </c>
      <c r="D90" s="437" t="e">
        <f t="shared" si="2"/>
        <v>#DIV/0!</v>
      </c>
      <c r="E90" s="342"/>
      <c r="F90" s="130" t="s">
        <v>124</v>
      </c>
      <c r="G90" s="127" t="s">
        <v>125</v>
      </c>
      <c r="H90" s="127" t="s">
        <v>126</v>
      </c>
      <c r="I90" s="127" t="s">
        <v>127</v>
      </c>
      <c r="J90" s="127" t="s">
        <v>128</v>
      </c>
      <c r="K90" s="127" t="s">
        <v>129</v>
      </c>
      <c r="L90" s="127"/>
      <c r="M90" s="127"/>
      <c r="N90" s="127"/>
      <c r="O90" s="127"/>
      <c r="P90" s="133"/>
      <c r="Q90" s="134"/>
    </row>
    <row r="91" spans="1:17" ht="20.149999999999999" customHeight="1" thickBot="1" x14ac:dyDescent="0.35">
      <c r="A91" s="359"/>
      <c r="B91" s="360"/>
      <c r="C91" s="362"/>
      <c r="D91" s="438"/>
      <c r="E91" s="361"/>
      <c r="F91" s="87" t="e">
        <f>Calculs!GG1</f>
        <v>#DIV/0!</v>
      </c>
      <c r="G91" s="87" t="e">
        <f>Calculs!GH1</f>
        <v>#DIV/0!</v>
      </c>
      <c r="H91" s="87" t="e">
        <f>Calculs!GI1</f>
        <v>#DIV/0!</v>
      </c>
      <c r="I91" s="87" t="e">
        <f>Calculs!GJ1</f>
        <v>#DIV/0!</v>
      </c>
      <c r="J91" s="87" t="e">
        <f>Calculs!GK1</f>
        <v>#DIV/0!</v>
      </c>
      <c r="K91" s="87" t="e">
        <f>Calculs!GL1</f>
        <v>#DIV/0!</v>
      </c>
      <c r="L91" s="145"/>
      <c r="M91" s="145"/>
      <c r="N91" s="145"/>
      <c r="O91" s="145"/>
      <c r="P91" s="146"/>
      <c r="Q91" s="147"/>
    </row>
  </sheetData>
  <sheetProtection password="C610" sheet="1" objects="1" scenarios="1" selectLockedCells="1"/>
  <mergeCells count="114">
    <mergeCell ref="A78:B83"/>
    <mergeCell ref="C78:C79"/>
    <mergeCell ref="D78:D79"/>
    <mergeCell ref="E78:E83"/>
    <mergeCell ref="C80:C81"/>
    <mergeCell ref="D80:D81"/>
    <mergeCell ref="C82:C83"/>
    <mergeCell ref="D82:D83"/>
    <mergeCell ref="A84:B91"/>
    <mergeCell ref="C84:C85"/>
    <mergeCell ref="D84:D85"/>
    <mergeCell ref="E84:E91"/>
    <mergeCell ref="C86:C87"/>
    <mergeCell ref="D86:D87"/>
    <mergeCell ref="C88:C89"/>
    <mergeCell ref="D88:D89"/>
    <mergeCell ref="C90:C91"/>
    <mergeCell ref="D90:D91"/>
    <mergeCell ref="A66:B77"/>
    <mergeCell ref="C66:C67"/>
    <mergeCell ref="D66:D67"/>
    <mergeCell ref="E66:E77"/>
    <mergeCell ref="C68:C69"/>
    <mergeCell ref="D68:D69"/>
    <mergeCell ref="C70:C71"/>
    <mergeCell ref="D70:D71"/>
    <mergeCell ref="C72:C73"/>
    <mergeCell ref="D72:D73"/>
    <mergeCell ref="C74:C75"/>
    <mergeCell ref="D74:D75"/>
    <mergeCell ref="C76:C77"/>
    <mergeCell ref="D76:D77"/>
    <mergeCell ref="A50:A53"/>
    <mergeCell ref="B50:B53"/>
    <mergeCell ref="C50:C51"/>
    <mergeCell ref="D50:D51"/>
    <mergeCell ref="E50:E53"/>
    <mergeCell ref="C52:C53"/>
    <mergeCell ref="D52:D53"/>
    <mergeCell ref="A26:A49"/>
    <mergeCell ref="B26:B31"/>
    <mergeCell ref="C26:C27"/>
    <mergeCell ref="D26:D27"/>
    <mergeCell ref="E26:E31"/>
    <mergeCell ref="C28:C29"/>
    <mergeCell ref="D28:D29"/>
    <mergeCell ref="C30:C31"/>
    <mergeCell ref="D30:D31"/>
    <mergeCell ref="D34:D35"/>
    <mergeCell ref="D36:D37"/>
    <mergeCell ref="D38:D39"/>
    <mergeCell ref="A57:B57"/>
    <mergeCell ref="F57:Q57"/>
    <mergeCell ref="A58:B65"/>
    <mergeCell ref="C58:C59"/>
    <mergeCell ref="D58:D59"/>
    <mergeCell ref="E58:E65"/>
    <mergeCell ref="C60:C61"/>
    <mergeCell ref="D60:D61"/>
    <mergeCell ref="C62:C63"/>
    <mergeCell ref="D62:D63"/>
    <mergeCell ref="C64:C65"/>
    <mergeCell ref="D64:D65"/>
    <mergeCell ref="E6:E19"/>
    <mergeCell ref="B8:B19"/>
    <mergeCell ref="C8:C9"/>
    <mergeCell ref="D8:D9"/>
    <mergeCell ref="C10:C11"/>
    <mergeCell ref="D10:D11"/>
    <mergeCell ref="C12:C13"/>
    <mergeCell ref="D12:D13"/>
    <mergeCell ref="C14:C15"/>
    <mergeCell ref="D14:D15"/>
    <mergeCell ref="C16:C17"/>
    <mergeCell ref="D16:D17"/>
    <mergeCell ref="C18:C19"/>
    <mergeCell ref="D18:D19"/>
    <mergeCell ref="A1:C1"/>
    <mergeCell ref="A20:A25"/>
    <mergeCell ref="B20:B21"/>
    <mergeCell ref="D22:D23"/>
    <mergeCell ref="C24:C25"/>
    <mergeCell ref="D24:D25"/>
    <mergeCell ref="A5:B5"/>
    <mergeCell ref="A6:A19"/>
    <mergeCell ref="B6:B7"/>
    <mergeCell ref="C6:C7"/>
    <mergeCell ref="D6:D7"/>
    <mergeCell ref="C20:C21"/>
    <mergeCell ref="D20:D21"/>
    <mergeCell ref="F5:AG5"/>
    <mergeCell ref="F1:AG1"/>
    <mergeCell ref="D40:D41"/>
    <mergeCell ref="B42:B49"/>
    <mergeCell ref="C42:C43"/>
    <mergeCell ref="D42:D43"/>
    <mergeCell ref="E42:E49"/>
    <mergeCell ref="C44:C45"/>
    <mergeCell ref="D44:D45"/>
    <mergeCell ref="C46:C47"/>
    <mergeCell ref="D46:D47"/>
    <mergeCell ref="C48:C49"/>
    <mergeCell ref="D48:D49"/>
    <mergeCell ref="B32:B41"/>
    <mergeCell ref="C32:C33"/>
    <mergeCell ref="D32:D33"/>
    <mergeCell ref="E32:E41"/>
    <mergeCell ref="C34:C35"/>
    <mergeCell ref="C36:C37"/>
    <mergeCell ref="C38:C39"/>
    <mergeCell ref="C40:C41"/>
    <mergeCell ref="E20:E25"/>
    <mergeCell ref="B22:B25"/>
    <mergeCell ref="C22:C23"/>
  </mergeCells>
  <conditionalFormatting sqref="D6:AG91">
    <cfRule type="containsBlanks" dxfId="2" priority="1">
      <formula>LEN(TRIM(D6))=0</formula>
    </cfRule>
    <cfRule type="cellIs" dxfId="1" priority="2" operator="between">
      <formula>0.25</formula>
      <formula>0.499</formula>
    </cfRule>
    <cfRule type="cellIs" dxfId="0" priority="3" operator="between">
      <formula>0</formula>
      <formula>0.249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5"/>
  <sheetViews>
    <sheetView zoomScale="90" zoomScaleNormal="90" workbookViewId="0">
      <selection activeCell="U9" sqref="U9"/>
    </sheetView>
  </sheetViews>
  <sheetFormatPr baseColWidth="10" defaultColWidth="11.453125" defaultRowHeight="14" x14ac:dyDescent="0.35"/>
  <cols>
    <col min="1" max="1" width="28.7265625" style="206" customWidth="1"/>
    <col min="2" max="15" width="7.81640625" style="206" customWidth="1"/>
    <col min="16" max="16384" width="11.453125" style="206"/>
  </cols>
  <sheetData>
    <row r="1" spans="1:16" ht="40" customHeight="1" thickTop="1" thickBot="1" x14ac:dyDescent="0.4">
      <c r="A1" s="277" t="e">
        <f>"Moyenne école = "&amp;ROUND(AVERAGE(Calculs!B3:GL102)*100,1)&amp;"%"</f>
        <v>#DIV/0!</v>
      </c>
      <c r="B1" s="441" t="e">
        <f>"Français = "&amp;ROUND(AVERAGE(Calculs!B3:CX102)*100,1)&amp;"%"</f>
        <v>#DIV/0!</v>
      </c>
      <c r="C1" s="441"/>
      <c r="D1" s="441"/>
      <c r="E1" s="441"/>
      <c r="F1" s="441"/>
      <c r="G1" s="441"/>
      <c r="H1" s="441"/>
      <c r="I1" s="441"/>
      <c r="J1" s="442"/>
      <c r="K1" s="443" t="e">
        <f>"Mathématiques = "&amp;ROUND(AVERAGE(Calculs!CY3:GL102)*100,1)&amp;"%"</f>
        <v>#DIV/0!</v>
      </c>
      <c r="L1" s="443"/>
      <c r="M1" s="443"/>
      <c r="N1" s="443"/>
      <c r="O1" s="444"/>
      <c r="P1" s="205"/>
    </row>
    <row r="2" spans="1:16" ht="50.15" customHeight="1" thickBot="1" x14ac:dyDescent="0.4">
      <c r="A2" s="278" t="s">
        <v>462</v>
      </c>
      <c r="B2" s="457" t="e">
        <f>"Lire          "&amp;ROUND(AVERAGE(Calculs!M3:R102,Calculs!AN3:AY102,Calculs!BE3:BI102,Calculs!BT3:BX102,Calculs!CD3:CO102)*100,1)&amp;"%"</f>
        <v>#DIV/0!</v>
      </c>
      <c r="C2" s="458"/>
      <c r="D2" s="459" t="e">
        <f>"Ecrire    "&amp;ROUND(AVERAGE(Calculs!AI3:AM102,Calculs!BJ3:BP102,Calculs!BY3:CC102)*100,1)&amp;"%"</f>
        <v>#DIV/0!</v>
      </c>
      <c r="E2" s="460"/>
      <c r="F2" s="461" t="e">
        <f>"Etude de la langue             "&amp;ROUND(AVERAGE(Calculs!B3:L102,Calculs!S3:AH102,Calculs!AZ3:BD102,Calculs!BQ3:BS102)*100,1)&amp;"%"</f>
        <v>#DIV/0!</v>
      </c>
      <c r="G2" s="462"/>
      <c r="H2" s="463"/>
      <c r="I2" s="464" t="e">
        <f>"Lang. Oral "&amp;ROUND(AVERAGE(Calculs!CP3:CX102)*100,1)&amp;"%"</f>
        <v>#DIV/0!</v>
      </c>
      <c r="J2" s="445" t="s">
        <v>467</v>
      </c>
      <c r="K2" s="449" t="s">
        <v>463</v>
      </c>
      <c r="L2" s="451" t="s">
        <v>464</v>
      </c>
      <c r="M2" s="453" t="s">
        <v>465</v>
      </c>
      <c r="N2" s="455" t="s">
        <v>111</v>
      </c>
      <c r="O2" s="447" t="s">
        <v>466</v>
      </c>
      <c r="P2" s="205"/>
    </row>
    <row r="3" spans="1:16" ht="40" customHeight="1" thickBot="1" x14ac:dyDescent="0.4">
      <c r="A3" s="279" t="str">
        <f xml:space="preserve"> Paramètres!B5</f>
        <v>2017-2018</v>
      </c>
      <c r="B3" s="275" t="s">
        <v>457</v>
      </c>
      <c r="C3" s="207" t="s">
        <v>458</v>
      </c>
      <c r="D3" s="208" t="s">
        <v>456</v>
      </c>
      <c r="E3" s="209" t="s">
        <v>459</v>
      </c>
      <c r="F3" s="207" t="s">
        <v>493</v>
      </c>
      <c r="G3" s="207" t="s">
        <v>460</v>
      </c>
      <c r="H3" s="210" t="s">
        <v>461</v>
      </c>
      <c r="I3" s="465"/>
      <c r="J3" s="445"/>
      <c r="K3" s="450"/>
      <c r="L3" s="452"/>
      <c r="M3" s="454"/>
      <c r="N3" s="456"/>
      <c r="O3" s="447"/>
      <c r="P3" s="205"/>
    </row>
    <row r="4" spans="1:16" ht="40" customHeight="1" thickBot="1" x14ac:dyDescent="0.4">
      <c r="A4" s="280" t="s">
        <v>487</v>
      </c>
      <c r="B4" s="211" t="e">
        <f t="shared" ref="B4:I4" si="0">ROUND(AVERAGE(B5:B104)*100,1)&amp;"%"</f>
        <v>#DIV/0!</v>
      </c>
      <c r="C4" s="212" t="e">
        <f t="shared" si="0"/>
        <v>#DIV/0!</v>
      </c>
      <c r="D4" s="213" t="e">
        <f t="shared" si="0"/>
        <v>#DIV/0!</v>
      </c>
      <c r="E4" s="214" t="e">
        <f t="shared" si="0"/>
        <v>#DIV/0!</v>
      </c>
      <c r="F4" s="212" t="e">
        <f t="shared" si="0"/>
        <v>#DIV/0!</v>
      </c>
      <c r="G4" s="212" t="e">
        <f t="shared" si="0"/>
        <v>#DIV/0!</v>
      </c>
      <c r="H4" s="211" t="e">
        <f t="shared" si="0"/>
        <v>#DIV/0!</v>
      </c>
      <c r="I4" s="215" t="e">
        <f t="shared" si="0"/>
        <v>#DIV/0!</v>
      </c>
      <c r="J4" s="446"/>
      <c r="K4" s="216" t="e">
        <f>ROUND(AVERAGE(K5:K104)*100,1)&amp;"%"</f>
        <v>#DIV/0!</v>
      </c>
      <c r="L4" s="217" t="e">
        <f>ROUND(AVERAGE(L5:L104)*100,1)&amp;"%"</f>
        <v>#DIV/0!</v>
      </c>
      <c r="M4" s="212" t="e">
        <f>ROUND(AVERAGE(M5:M104)*100,1)&amp;"%"</f>
        <v>#DIV/0!</v>
      </c>
      <c r="N4" s="217" t="e">
        <f>ROUND(AVERAGE(N5:N104)*100,1)&amp;"%"</f>
        <v>#DIV/0!</v>
      </c>
      <c r="O4" s="448"/>
      <c r="P4" s="205"/>
    </row>
    <row r="5" spans="1:16" ht="15" thickTop="1" thickBot="1" x14ac:dyDescent="0.3">
      <c r="A5" s="281" t="str">
        <f>IF(ISBLANK(Paramètres!B9),"",Paramètres!B9)</f>
        <v/>
      </c>
      <c r="B5" s="276" t="str">
        <f>IF(ISBLANK(Paramètres!B9),"",AVERAGE(Calculs!AR3:AU3,Calculs!CD3:CO3))</f>
        <v/>
      </c>
      <c r="C5" s="218" t="str">
        <f>IF(ISBLANK(Paramètres!B9),"",AVERAGE(Calculs!M3:R3,Calculs!AM3:AP3,Calculs!AV3:AZ3,Calculs!BE3:BI3,Calculs!BT3:BX3))</f>
        <v/>
      </c>
      <c r="D5" s="219" t="str">
        <f>IF(ISBLANK(Paramètres!B9),"",AVERAGE(Calculs!BY3:CC3))</f>
        <v/>
      </c>
      <c r="E5" s="219" t="str">
        <f>IF(ISBLANK(Paramètres!B9),"",AVERAGE(Calculs!BJ3:BP3,Calculs!AI3:AM3))</f>
        <v/>
      </c>
      <c r="F5" s="218" t="str">
        <f>IF(ISBLANK(Paramètres!B9),"",AVERAGE(Calculs!B3:C3,Calculs!S3:U3))</f>
        <v/>
      </c>
      <c r="G5" s="218" t="str">
        <f>IF(ISBLANK(Paramètres!B9),"",AVERAGE(Calculs!D3:E3,Calculs!AD3:AH3,Calculs!BQ3:BS3))</f>
        <v/>
      </c>
      <c r="H5" s="218" t="str">
        <f>IF(ISBLANK(Paramètres!B9),"",AVERAGE(Calculs!F3:L3,Calculs!V3:AC3,Calculs!AZ3:BD3))</f>
        <v/>
      </c>
      <c r="I5" s="220" t="str">
        <f>IF(ISBLANK(Paramètres!B9),"",AVERAGE(Calculs!CP3:CX3))</f>
        <v/>
      </c>
      <c r="J5" s="221" t="str">
        <f>Calculs!GM3</f>
        <v/>
      </c>
      <c r="K5" s="222" t="str">
        <f>IF(ISBLANK(Paramètres!B9),"",AVERAGE(Calculs!CY3:DZ3))</f>
        <v/>
      </c>
      <c r="L5" s="223" t="str">
        <f>IF(ISBLANK(Paramètres!B9),"",AVERAGE(Calculs!EA3:FK3))</f>
        <v/>
      </c>
      <c r="M5" s="218" t="str">
        <f>IF(ISBLANK(Paramètres!B9),"",AVERAGE(Calculs!FL3:FW3))</f>
        <v/>
      </c>
      <c r="N5" s="223" t="str">
        <f>IF(ISBLANK(Paramètres!B9),"",AVERAGE(Calculs!FX3:GL3))</f>
        <v/>
      </c>
      <c r="O5" s="224" t="str">
        <f>Calculs!GN3</f>
        <v/>
      </c>
      <c r="P5" s="225"/>
    </row>
    <row r="6" spans="1:16" ht="14.5" thickBot="1" x14ac:dyDescent="0.3">
      <c r="A6" s="282" t="str">
        <f>IF(ISBLANK(Paramètres!B10),"",Paramètres!B10)</f>
        <v/>
      </c>
      <c r="B6" s="276" t="str">
        <f>IF(ISBLANK(Paramètres!B10),"",AVERAGE(Calculs!AR4:AU4,Calculs!CD4:CO4))</f>
        <v/>
      </c>
      <c r="C6" s="218" t="str">
        <f>IF(ISBLANK(Paramètres!B10),"",AVERAGE(Calculs!M4:R4,Calculs!AM4:AP4,Calculs!AV4:AZ4,Calculs!BE4:BI4,Calculs!BT4:BX4))</f>
        <v/>
      </c>
      <c r="D6" s="219" t="str">
        <f>IF(ISBLANK(Paramètres!B10),"",AVERAGE(Calculs!BY4:CC4))</f>
        <v/>
      </c>
      <c r="E6" s="219" t="str">
        <f>IF(ISBLANK(Paramètres!B10),"",AVERAGE(Calculs!BJ4:BP4,Calculs!AI4:AM4))</f>
        <v/>
      </c>
      <c r="F6" s="218" t="str">
        <f>IF(ISBLANK(Paramètres!B10),"",AVERAGE(Calculs!B4:C4,Calculs!S4:U4))</f>
        <v/>
      </c>
      <c r="G6" s="218" t="str">
        <f>IF(ISBLANK(Paramètres!B10),"",AVERAGE(Calculs!D4:E4,Calculs!AD4:AH4,Calculs!BQ4:BS4))</f>
        <v/>
      </c>
      <c r="H6" s="218" t="str">
        <f>IF(ISBLANK(Paramètres!B10),"",AVERAGE(Calculs!F4:L4,Calculs!V4:AC4,Calculs!AZ4:BD4))</f>
        <v/>
      </c>
      <c r="I6" s="220" t="str">
        <f>IF(ISBLANK(Paramètres!B10),"",AVERAGE(Calculs!CP4:CX4))</f>
        <v/>
      </c>
      <c r="J6" s="221" t="str">
        <f>Calculs!GM4</f>
        <v/>
      </c>
      <c r="K6" s="222" t="str">
        <f>IF(ISBLANK(Paramètres!B10),"",AVERAGE(Calculs!CY4:DZ4))</f>
        <v/>
      </c>
      <c r="L6" s="223" t="str">
        <f>IF(ISBLANK(Paramètres!B10),"",AVERAGE(Calculs!EA4:FK4))</f>
        <v/>
      </c>
      <c r="M6" s="218" t="str">
        <f>IF(ISBLANK(Paramètres!B10),"",AVERAGE(Calculs!FL4:FW4))</f>
        <v/>
      </c>
      <c r="N6" s="223" t="str">
        <f>IF(ISBLANK(Paramètres!B10),"",AVERAGE(Calculs!FX4:GL4))</f>
        <v/>
      </c>
      <c r="O6" s="224" t="str">
        <f>Calculs!GN4</f>
        <v/>
      </c>
      <c r="P6" s="205"/>
    </row>
    <row r="7" spans="1:16" ht="14.5" thickBot="1" x14ac:dyDescent="0.3">
      <c r="A7" s="282" t="str">
        <f>IF(ISBLANK(Paramètres!B11),"",Paramètres!B11)</f>
        <v/>
      </c>
      <c r="B7" s="276" t="str">
        <f>IF(ISBLANK(Paramètres!B11),"",AVERAGE(Calculs!AR5:AU5,Calculs!CD5:CO5))</f>
        <v/>
      </c>
      <c r="C7" s="218" t="str">
        <f>IF(ISBLANK(Paramètres!B11),"",AVERAGE(Calculs!M5:R5,Calculs!AM5:AP5,Calculs!AV5:AZ5,Calculs!BE5:BI5,Calculs!BT5:BX5))</f>
        <v/>
      </c>
      <c r="D7" s="219" t="str">
        <f>IF(ISBLANK(Paramètres!B11),"",AVERAGE(Calculs!BY5:CC5))</f>
        <v/>
      </c>
      <c r="E7" s="219" t="str">
        <f>IF(ISBLANK(Paramètres!B11),"",AVERAGE(Calculs!BJ5:BP5,Calculs!AI5:AM5))</f>
        <v/>
      </c>
      <c r="F7" s="218" t="str">
        <f>IF(ISBLANK(Paramètres!B11),"",AVERAGE(Calculs!B5:C5,Calculs!S5:U5))</f>
        <v/>
      </c>
      <c r="G7" s="218" t="str">
        <f>IF(ISBLANK(Paramètres!B11),"",AVERAGE(Calculs!D5:E5,Calculs!AD5:AH5,Calculs!BQ5:BS5))</f>
        <v/>
      </c>
      <c r="H7" s="218" t="str">
        <f>IF(ISBLANK(Paramètres!B11),"",AVERAGE(Calculs!F5:L5,Calculs!V5:AC5,Calculs!AZ5:BD5))</f>
        <v/>
      </c>
      <c r="I7" s="220" t="str">
        <f>IF(ISBLANK(Paramètres!B11),"",AVERAGE(Calculs!CP5:CX5))</f>
        <v/>
      </c>
      <c r="J7" s="221" t="str">
        <f>Calculs!GM5</f>
        <v/>
      </c>
      <c r="K7" s="222" t="str">
        <f>IF(ISBLANK(Paramètres!B11),"",AVERAGE(Calculs!CY5:DZ5))</f>
        <v/>
      </c>
      <c r="L7" s="223" t="str">
        <f>IF(ISBLANK(Paramètres!B11),"",AVERAGE(Calculs!EA5:FK5))</f>
        <v/>
      </c>
      <c r="M7" s="218" t="str">
        <f>IF(ISBLANK(Paramètres!B11),"",AVERAGE(Calculs!FL5:FW5))</f>
        <v/>
      </c>
      <c r="N7" s="223" t="str">
        <f>IF(ISBLANK(Paramètres!B11),"",AVERAGE(Calculs!FX5:GL5))</f>
        <v/>
      </c>
      <c r="O7" s="224" t="str">
        <f>Calculs!GN5</f>
        <v/>
      </c>
      <c r="P7" s="205"/>
    </row>
    <row r="8" spans="1:16" ht="14.5" thickBot="1" x14ac:dyDescent="0.3">
      <c r="A8" s="282" t="str">
        <f>IF(ISBLANK(Paramètres!B12),"",Paramètres!B12)</f>
        <v/>
      </c>
      <c r="B8" s="276" t="str">
        <f>IF(ISBLANK(Paramètres!B12),"",AVERAGE(Calculs!AR6:AU6,Calculs!CD6:CO6))</f>
        <v/>
      </c>
      <c r="C8" s="218" t="str">
        <f>IF(ISBLANK(Paramètres!B12),"",AVERAGE(Calculs!M6:R6,Calculs!AM6:AP6,Calculs!AV6:AZ6,Calculs!BE6:BI6,Calculs!BT6:BX6))</f>
        <v/>
      </c>
      <c r="D8" s="219" t="str">
        <f>IF(ISBLANK(Paramètres!B12),"",AVERAGE(Calculs!BY6:CC6))</f>
        <v/>
      </c>
      <c r="E8" s="219" t="str">
        <f>IF(ISBLANK(Paramètres!B12),"",AVERAGE(Calculs!BJ6:BP6,Calculs!AI6:AM6))</f>
        <v/>
      </c>
      <c r="F8" s="218" t="str">
        <f>IF(ISBLANK(Paramètres!B12),"",AVERAGE(Calculs!B6:C6,Calculs!S6:U6))</f>
        <v/>
      </c>
      <c r="G8" s="218" t="str">
        <f>IF(ISBLANK(Paramètres!B12),"",AVERAGE(Calculs!D6:E6,Calculs!AD6:AH6,Calculs!BQ6:BS6))</f>
        <v/>
      </c>
      <c r="H8" s="218" t="str">
        <f>IF(ISBLANK(Paramètres!B12),"",AVERAGE(Calculs!F6:L6,Calculs!V6:AC6,Calculs!AZ6:BD6))</f>
        <v/>
      </c>
      <c r="I8" s="220" t="str">
        <f>IF(ISBLANK(Paramètres!B12),"",AVERAGE(Calculs!CP6:CX6))</f>
        <v/>
      </c>
      <c r="J8" s="221" t="str">
        <f>Calculs!GM6</f>
        <v/>
      </c>
      <c r="K8" s="222" t="str">
        <f>IF(ISBLANK(Paramètres!B12),"",AVERAGE(Calculs!CY6:DZ6))</f>
        <v/>
      </c>
      <c r="L8" s="223" t="str">
        <f>IF(ISBLANK(Paramètres!B12),"",AVERAGE(Calculs!EA6:FK6))</f>
        <v/>
      </c>
      <c r="M8" s="218" t="str">
        <f>IF(ISBLANK(Paramètres!B12),"",AVERAGE(Calculs!FL6:FW6))</f>
        <v/>
      </c>
      <c r="N8" s="223" t="str">
        <f>IF(ISBLANK(Paramètres!B12),"",AVERAGE(Calculs!FX6:GL6))</f>
        <v/>
      </c>
      <c r="O8" s="224" t="str">
        <f>Calculs!GN6</f>
        <v/>
      </c>
      <c r="P8" s="205"/>
    </row>
    <row r="9" spans="1:16" ht="14.5" thickBot="1" x14ac:dyDescent="0.3">
      <c r="A9" s="282" t="str">
        <f>IF(ISBLANK(Paramètres!B13),"",Paramètres!B13)</f>
        <v/>
      </c>
      <c r="B9" s="276" t="str">
        <f>IF(ISBLANK(Paramètres!B13),"",AVERAGE(Calculs!AR7:AU7,Calculs!CD7:CO7))</f>
        <v/>
      </c>
      <c r="C9" s="218" t="str">
        <f>IF(ISBLANK(Paramètres!B13),"",AVERAGE(Calculs!M7:R7,Calculs!AM7:AP7,Calculs!AV7:AZ7,Calculs!BE7:BI7,Calculs!BT7:BX7))</f>
        <v/>
      </c>
      <c r="D9" s="219" t="str">
        <f>IF(ISBLANK(Paramètres!B13),"",AVERAGE(Calculs!BY7:CC7))</f>
        <v/>
      </c>
      <c r="E9" s="219" t="str">
        <f>IF(ISBLANK(Paramètres!B13),"",AVERAGE(Calculs!BJ7:BP7,Calculs!AI7:AM7))</f>
        <v/>
      </c>
      <c r="F9" s="218" t="str">
        <f>IF(ISBLANK(Paramètres!B13),"",AVERAGE(Calculs!B7:C7,Calculs!S7:U7))</f>
        <v/>
      </c>
      <c r="G9" s="218" t="str">
        <f>IF(ISBLANK(Paramètres!B13),"",AVERAGE(Calculs!D7:E7,Calculs!AD7:AH7,Calculs!BQ7:BS7))</f>
        <v/>
      </c>
      <c r="H9" s="218" t="str">
        <f>IF(ISBLANK(Paramètres!B13),"",AVERAGE(Calculs!F7:L7,Calculs!V7:AC7,Calculs!AZ7:BD7))</f>
        <v/>
      </c>
      <c r="I9" s="220" t="str">
        <f>IF(ISBLANK(Paramètres!B13),"",AVERAGE(Calculs!CP7:CX7))</f>
        <v/>
      </c>
      <c r="J9" s="221" t="str">
        <f>Calculs!GM7</f>
        <v/>
      </c>
      <c r="K9" s="222" t="str">
        <f>IF(ISBLANK(Paramètres!B13),"",AVERAGE(Calculs!CY7:DZ7))</f>
        <v/>
      </c>
      <c r="L9" s="223" t="str">
        <f>IF(ISBLANK(Paramètres!B13),"",AVERAGE(Calculs!EA7:FK7))</f>
        <v/>
      </c>
      <c r="M9" s="218" t="str">
        <f>IF(ISBLANK(Paramètres!B13),"",AVERAGE(Calculs!FL7:FW7))</f>
        <v/>
      </c>
      <c r="N9" s="223" t="str">
        <f>IF(ISBLANK(Paramètres!B13),"",AVERAGE(Calculs!FX7:GL7))</f>
        <v/>
      </c>
      <c r="O9" s="224" t="str">
        <f>Calculs!GN7</f>
        <v/>
      </c>
      <c r="P9" s="205"/>
    </row>
    <row r="10" spans="1:16" ht="14.5" thickBot="1" x14ac:dyDescent="0.3">
      <c r="A10" s="282" t="str">
        <f>IF(ISBLANK(Paramètres!B14),"",Paramètres!B14)</f>
        <v/>
      </c>
      <c r="B10" s="276" t="str">
        <f>IF(ISBLANK(Paramètres!B14),"",AVERAGE(Calculs!AR8:AU8,Calculs!CD8:CO8))</f>
        <v/>
      </c>
      <c r="C10" s="218" t="str">
        <f>IF(ISBLANK(Paramètres!B14),"",AVERAGE(Calculs!M8:R8,Calculs!AM8:AP8,Calculs!AV8:AZ8,Calculs!BE8:BI8,Calculs!BT8:BX8))</f>
        <v/>
      </c>
      <c r="D10" s="219" t="str">
        <f>IF(ISBLANK(Paramètres!B14),"",AVERAGE(Calculs!BY8:CC8))</f>
        <v/>
      </c>
      <c r="E10" s="219" t="str">
        <f>IF(ISBLANK(Paramètres!B14),"",AVERAGE(Calculs!BJ8:BP8,Calculs!AI8:AM8))</f>
        <v/>
      </c>
      <c r="F10" s="218" t="str">
        <f>IF(ISBLANK(Paramètres!B14),"",AVERAGE(Calculs!B8:C8,Calculs!S8:U8))</f>
        <v/>
      </c>
      <c r="G10" s="218" t="str">
        <f>IF(ISBLANK(Paramètres!B14),"",AVERAGE(Calculs!D8:E8,Calculs!AD8:AH8,Calculs!BQ8:BS8))</f>
        <v/>
      </c>
      <c r="H10" s="218" t="str">
        <f>IF(ISBLANK(Paramètres!B14),"",AVERAGE(Calculs!F8:L8,Calculs!V8:AC8,Calculs!AZ8:BD8))</f>
        <v/>
      </c>
      <c r="I10" s="220" t="str">
        <f>IF(ISBLANK(Paramètres!B14),"",AVERAGE(Calculs!CP8:CX8))</f>
        <v/>
      </c>
      <c r="J10" s="221" t="str">
        <f>Calculs!GM8</f>
        <v/>
      </c>
      <c r="K10" s="222" t="str">
        <f>IF(ISBLANK(Paramètres!B14),"",AVERAGE(Calculs!CY8:DZ8))</f>
        <v/>
      </c>
      <c r="L10" s="223" t="str">
        <f>IF(ISBLANK(Paramètres!B14),"",AVERAGE(Calculs!EA8:FK8))</f>
        <v/>
      </c>
      <c r="M10" s="218" t="str">
        <f>IF(ISBLANK(Paramètres!B14),"",AVERAGE(Calculs!FL8:FW8))</f>
        <v/>
      </c>
      <c r="N10" s="223" t="str">
        <f>IF(ISBLANK(Paramètres!B14),"",AVERAGE(Calculs!FX8:GL8))</f>
        <v/>
      </c>
      <c r="O10" s="224" t="str">
        <f>Calculs!GN8</f>
        <v/>
      </c>
      <c r="P10" s="205"/>
    </row>
    <row r="11" spans="1:16" ht="14.5" thickBot="1" x14ac:dyDescent="0.3">
      <c r="A11" s="282" t="str">
        <f>IF(ISBLANK(Paramètres!B15),"",Paramètres!B15)</f>
        <v/>
      </c>
      <c r="B11" s="276" t="str">
        <f>IF(ISBLANK(Paramètres!B15),"",AVERAGE(Calculs!AR9:AU9,Calculs!CD9:CO9))</f>
        <v/>
      </c>
      <c r="C11" s="218" t="str">
        <f>IF(ISBLANK(Paramètres!B15),"",AVERAGE(Calculs!M9:R9,Calculs!AM9:AP9,Calculs!AV9:AZ9,Calculs!BE9:BI9,Calculs!BT9:BX9))</f>
        <v/>
      </c>
      <c r="D11" s="219" t="str">
        <f>IF(ISBLANK(Paramètres!B15),"",AVERAGE(Calculs!BY9:CC9))</f>
        <v/>
      </c>
      <c r="E11" s="219" t="str">
        <f>IF(ISBLANK(Paramètres!B15),"",AVERAGE(Calculs!BJ9:BP9,Calculs!AI9:AM9))</f>
        <v/>
      </c>
      <c r="F11" s="218" t="str">
        <f>IF(ISBLANK(Paramètres!B15),"",AVERAGE(Calculs!B9:C9,Calculs!S9:U9))</f>
        <v/>
      </c>
      <c r="G11" s="218" t="str">
        <f>IF(ISBLANK(Paramètres!B15),"",AVERAGE(Calculs!D9:E9,Calculs!AD9:AH9,Calculs!BQ9:BS9))</f>
        <v/>
      </c>
      <c r="H11" s="218" t="str">
        <f>IF(ISBLANK(Paramètres!B15),"",AVERAGE(Calculs!F9:L9,Calculs!V9:AC9,Calculs!AZ9:BD9))</f>
        <v/>
      </c>
      <c r="I11" s="220" t="str">
        <f>IF(ISBLANK(Paramètres!B15),"",AVERAGE(Calculs!CP9:CX9))</f>
        <v/>
      </c>
      <c r="J11" s="221" t="str">
        <f>Calculs!GM9</f>
        <v/>
      </c>
      <c r="K11" s="222" t="str">
        <f>IF(ISBLANK(Paramètres!B15),"",AVERAGE(Calculs!CY9:DZ9))</f>
        <v/>
      </c>
      <c r="L11" s="223" t="str">
        <f>IF(ISBLANK(Paramètres!B15),"",AVERAGE(Calculs!EA9:FK9))</f>
        <v/>
      </c>
      <c r="M11" s="218" t="str">
        <f>IF(ISBLANK(Paramètres!B15),"",AVERAGE(Calculs!FL9:FW9))</f>
        <v/>
      </c>
      <c r="N11" s="223" t="str">
        <f>IF(ISBLANK(Paramètres!B15),"",AVERAGE(Calculs!FX9:GL9))</f>
        <v/>
      </c>
      <c r="O11" s="224" t="str">
        <f>Calculs!GN9</f>
        <v/>
      </c>
      <c r="P11" s="205"/>
    </row>
    <row r="12" spans="1:16" ht="14.5" thickBot="1" x14ac:dyDescent="0.3">
      <c r="A12" s="282" t="str">
        <f>IF(ISBLANK(Paramètres!B16),"",Paramètres!B16)</f>
        <v/>
      </c>
      <c r="B12" s="276" t="str">
        <f>IF(ISBLANK(Paramètres!B16),"",AVERAGE(Calculs!AR10:AU10,Calculs!CD10:CO10))</f>
        <v/>
      </c>
      <c r="C12" s="218" t="str">
        <f>IF(ISBLANK(Paramètres!B16),"",AVERAGE(Calculs!M10:R10,Calculs!AM10:AP10,Calculs!AV10:AZ10,Calculs!BE10:BI10,Calculs!BT10:BX10))</f>
        <v/>
      </c>
      <c r="D12" s="219" t="str">
        <f>IF(ISBLANK(Paramètres!B16),"",AVERAGE(Calculs!BY10:CC10))</f>
        <v/>
      </c>
      <c r="E12" s="219" t="str">
        <f>IF(ISBLANK(Paramètres!B16),"",AVERAGE(Calculs!BJ10:BP10,Calculs!AI10:AM10))</f>
        <v/>
      </c>
      <c r="F12" s="218" t="str">
        <f>IF(ISBLANK(Paramètres!B16),"",AVERAGE(Calculs!B10:C10,Calculs!S10:U10))</f>
        <v/>
      </c>
      <c r="G12" s="218" t="str">
        <f>IF(ISBLANK(Paramètres!B16),"",AVERAGE(Calculs!D10:E10,Calculs!AD10:AH10,Calculs!BQ10:BS10))</f>
        <v/>
      </c>
      <c r="H12" s="218" t="str">
        <f>IF(ISBLANK(Paramètres!B16),"",AVERAGE(Calculs!F10:L10,Calculs!V10:AC10,Calculs!AZ10:BD10))</f>
        <v/>
      </c>
      <c r="I12" s="220" t="str">
        <f>IF(ISBLANK(Paramètres!B16),"",AVERAGE(Calculs!CP10:CX10))</f>
        <v/>
      </c>
      <c r="J12" s="221" t="str">
        <f>Calculs!GM10</f>
        <v/>
      </c>
      <c r="K12" s="222" t="str">
        <f>IF(ISBLANK(Paramètres!B16),"",AVERAGE(Calculs!CY10:DZ10))</f>
        <v/>
      </c>
      <c r="L12" s="223" t="str">
        <f>IF(ISBLANK(Paramètres!B16),"",AVERAGE(Calculs!EA10:FK10))</f>
        <v/>
      </c>
      <c r="M12" s="218" t="str">
        <f>IF(ISBLANK(Paramètres!B16),"",AVERAGE(Calculs!FL10:FW10))</f>
        <v/>
      </c>
      <c r="N12" s="223" t="str">
        <f>IF(ISBLANK(Paramètres!B16),"",AVERAGE(Calculs!FX10:GL10))</f>
        <v/>
      </c>
      <c r="O12" s="224" t="str">
        <f>Calculs!GN10</f>
        <v/>
      </c>
      <c r="P12" s="205"/>
    </row>
    <row r="13" spans="1:16" ht="14.5" thickBot="1" x14ac:dyDescent="0.3">
      <c r="A13" s="282" t="str">
        <f>IF(ISBLANK(Paramètres!B17),"",Paramètres!B17)</f>
        <v/>
      </c>
      <c r="B13" s="276" t="str">
        <f>IF(ISBLANK(Paramètres!B17),"",AVERAGE(Calculs!AR11:AU11,Calculs!CD11:CO11))</f>
        <v/>
      </c>
      <c r="C13" s="218" t="str">
        <f>IF(ISBLANK(Paramètres!B17),"",AVERAGE(Calculs!M11:R11,Calculs!AM11:AP11,Calculs!AV11:AZ11,Calculs!BE11:BI11,Calculs!BT11:BX11))</f>
        <v/>
      </c>
      <c r="D13" s="219" t="str">
        <f>IF(ISBLANK(Paramètres!B17),"",AVERAGE(Calculs!BY11:CC11))</f>
        <v/>
      </c>
      <c r="E13" s="219" t="str">
        <f>IF(ISBLANK(Paramètres!B17),"",AVERAGE(Calculs!BJ11:BP11,Calculs!AI11:AM11))</f>
        <v/>
      </c>
      <c r="F13" s="218" t="str">
        <f>IF(ISBLANK(Paramètres!B17),"",AVERAGE(Calculs!B11:C11,Calculs!S11:U11))</f>
        <v/>
      </c>
      <c r="G13" s="218" t="str">
        <f>IF(ISBLANK(Paramètres!B17),"",AVERAGE(Calculs!D11:E11,Calculs!AD11:AH11,Calculs!BQ11:BS11))</f>
        <v/>
      </c>
      <c r="H13" s="218" t="str">
        <f>IF(ISBLANK(Paramètres!B17),"",AVERAGE(Calculs!F11:L11,Calculs!V11:AC11,Calculs!AZ11:BD11))</f>
        <v/>
      </c>
      <c r="I13" s="220" t="str">
        <f>IF(ISBLANK(Paramètres!B17),"",AVERAGE(Calculs!CP11:CX11))</f>
        <v/>
      </c>
      <c r="J13" s="221" t="str">
        <f>Calculs!GM11</f>
        <v/>
      </c>
      <c r="K13" s="222" t="str">
        <f>IF(ISBLANK(Paramètres!B17),"",AVERAGE(Calculs!CY11:DZ11))</f>
        <v/>
      </c>
      <c r="L13" s="223" t="str">
        <f>IF(ISBLANK(Paramètres!B17),"",AVERAGE(Calculs!EA11:FK11))</f>
        <v/>
      </c>
      <c r="M13" s="218" t="str">
        <f>IF(ISBLANK(Paramètres!B17),"",AVERAGE(Calculs!FL11:FW11))</f>
        <v/>
      </c>
      <c r="N13" s="223" t="str">
        <f>IF(ISBLANK(Paramètres!B17),"",AVERAGE(Calculs!FX11:GL11))</f>
        <v/>
      </c>
      <c r="O13" s="224" t="str">
        <f>Calculs!GN11</f>
        <v/>
      </c>
      <c r="P13" s="205"/>
    </row>
    <row r="14" spans="1:16" ht="14.5" thickBot="1" x14ac:dyDescent="0.3">
      <c r="A14" s="282" t="str">
        <f>IF(ISBLANK(Paramètres!B18),"",Paramètres!B18)</f>
        <v/>
      </c>
      <c r="B14" s="276" t="str">
        <f>IF(ISBLANK(Paramètres!B18),"",AVERAGE(Calculs!AR12:AU12,Calculs!CD12:CO12))</f>
        <v/>
      </c>
      <c r="C14" s="218" t="str">
        <f>IF(ISBLANK(Paramètres!B18),"",AVERAGE(Calculs!M12:R12,Calculs!AM12:AP12,Calculs!AV12:AZ12,Calculs!BE12:BI12,Calculs!BT12:BX12))</f>
        <v/>
      </c>
      <c r="D14" s="219" t="str">
        <f>IF(ISBLANK(Paramètres!B18),"",AVERAGE(Calculs!BY12:CC12))</f>
        <v/>
      </c>
      <c r="E14" s="219" t="str">
        <f>IF(ISBLANK(Paramètres!B18),"",AVERAGE(Calculs!BJ12:BP12,Calculs!AI12:AM12))</f>
        <v/>
      </c>
      <c r="F14" s="218" t="str">
        <f>IF(ISBLANK(Paramètres!B18),"",AVERAGE(Calculs!B12:C12,Calculs!S12:U12))</f>
        <v/>
      </c>
      <c r="G14" s="218" t="str">
        <f>IF(ISBLANK(Paramètres!B18),"",AVERAGE(Calculs!D12:E12,Calculs!AD12:AH12,Calculs!BQ12:BS12))</f>
        <v/>
      </c>
      <c r="H14" s="218" t="str">
        <f>IF(ISBLANK(Paramètres!B18),"",AVERAGE(Calculs!F12:L12,Calculs!V12:AC12,Calculs!AZ12:BD12))</f>
        <v/>
      </c>
      <c r="I14" s="220" t="str">
        <f>IF(ISBLANK(Paramètres!B18),"",AVERAGE(Calculs!CP12:CX12))</f>
        <v/>
      </c>
      <c r="J14" s="221" t="str">
        <f>Calculs!GM12</f>
        <v/>
      </c>
      <c r="K14" s="222" t="str">
        <f>IF(ISBLANK(Paramètres!B18),"",AVERAGE(Calculs!CY12:DZ12))</f>
        <v/>
      </c>
      <c r="L14" s="223" t="str">
        <f>IF(ISBLANK(Paramètres!B18),"",AVERAGE(Calculs!EA12:FK12))</f>
        <v/>
      </c>
      <c r="M14" s="218" t="str">
        <f>IF(ISBLANK(Paramètres!B18),"",AVERAGE(Calculs!FL12:FW12))</f>
        <v/>
      </c>
      <c r="N14" s="223" t="str">
        <f>IF(ISBLANK(Paramètres!B18),"",AVERAGE(Calculs!FX12:GL12))</f>
        <v/>
      </c>
      <c r="O14" s="224" t="str">
        <f>Calculs!GN12</f>
        <v/>
      </c>
      <c r="P14" s="205"/>
    </row>
    <row r="15" spans="1:16" ht="14.5" thickBot="1" x14ac:dyDescent="0.3">
      <c r="A15" s="282" t="str">
        <f>IF(ISBLANK(Paramètres!B19),"",Paramètres!B19)</f>
        <v/>
      </c>
      <c r="B15" s="276" t="str">
        <f>IF(ISBLANK(Paramètres!B19),"",AVERAGE(Calculs!AR13:AU13,Calculs!CD13:CO13))</f>
        <v/>
      </c>
      <c r="C15" s="218" t="str">
        <f>IF(ISBLANK(Paramètres!B19),"",AVERAGE(Calculs!M13:R13,Calculs!AM13:AP13,Calculs!AV13:AZ13,Calculs!BE13:BI13,Calculs!BT13:BX13))</f>
        <v/>
      </c>
      <c r="D15" s="219" t="str">
        <f>IF(ISBLANK(Paramètres!B19),"",AVERAGE(Calculs!BY13:CC13))</f>
        <v/>
      </c>
      <c r="E15" s="219" t="str">
        <f>IF(ISBLANK(Paramètres!B19),"",AVERAGE(Calculs!BJ13:BP13,Calculs!AI13:AM13))</f>
        <v/>
      </c>
      <c r="F15" s="218" t="str">
        <f>IF(ISBLANK(Paramètres!B19),"",AVERAGE(Calculs!B13:C13,Calculs!S13:U13))</f>
        <v/>
      </c>
      <c r="G15" s="218" t="str">
        <f>IF(ISBLANK(Paramètres!B19),"",AVERAGE(Calculs!D13:E13,Calculs!AD13:AH13,Calculs!BQ13:BS13))</f>
        <v/>
      </c>
      <c r="H15" s="218" t="str">
        <f>IF(ISBLANK(Paramètres!B19),"",AVERAGE(Calculs!F13:L13,Calculs!V13:AC13,Calculs!AZ13:BD13))</f>
        <v/>
      </c>
      <c r="I15" s="220" t="str">
        <f>IF(ISBLANK(Paramètres!B19),"",AVERAGE(Calculs!CP13:CX13))</f>
        <v/>
      </c>
      <c r="J15" s="221" t="str">
        <f>Calculs!GM13</f>
        <v/>
      </c>
      <c r="K15" s="222" t="str">
        <f>IF(ISBLANK(Paramètres!B19),"",AVERAGE(Calculs!CY13:DZ13))</f>
        <v/>
      </c>
      <c r="L15" s="223" t="str">
        <f>IF(ISBLANK(Paramètres!B19),"",AVERAGE(Calculs!EA13:FK13))</f>
        <v/>
      </c>
      <c r="M15" s="218" t="str">
        <f>IF(ISBLANK(Paramètres!B19),"",AVERAGE(Calculs!FL13:FW13))</f>
        <v/>
      </c>
      <c r="N15" s="223" t="str">
        <f>IF(ISBLANK(Paramètres!B19),"",AVERAGE(Calculs!FX13:GL13))</f>
        <v/>
      </c>
      <c r="O15" s="224" t="str">
        <f>Calculs!GN13</f>
        <v/>
      </c>
      <c r="P15" s="205"/>
    </row>
    <row r="16" spans="1:16" ht="14.5" thickBot="1" x14ac:dyDescent="0.3">
      <c r="A16" s="282" t="str">
        <f>IF(ISBLANK(Paramètres!B20),"",Paramètres!B20)</f>
        <v/>
      </c>
      <c r="B16" s="276" t="str">
        <f>IF(ISBLANK(Paramètres!B20),"",AVERAGE(Calculs!AR14:AU14,Calculs!CD14:CO14))</f>
        <v/>
      </c>
      <c r="C16" s="218" t="str">
        <f>IF(ISBLANK(Paramètres!B20),"",AVERAGE(Calculs!M14:R14,Calculs!AM14:AP14,Calculs!AV14:AZ14,Calculs!BE14:BI14,Calculs!BT14:BX14))</f>
        <v/>
      </c>
      <c r="D16" s="219" t="str">
        <f>IF(ISBLANK(Paramètres!B20),"",AVERAGE(Calculs!BY14:CC14))</f>
        <v/>
      </c>
      <c r="E16" s="219" t="str">
        <f>IF(ISBLANK(Paramètres!B20),"",AVERAGE(Calculs!BJ14:BP14,Calculs!AI14:AM14))</f>
        <v/>
      </c>
      <c r="F16" s="218" t="str">
        <f>IF(ISBLANK(Paramètres!B20),"",AVERAGE(Calculs!B14:C14,Calculs!S14:U14))</f>
        <v/>
      </c>
      <c r="G16" s="218" t="str">
        <f>IF(ISBLANK(Paramètres!B20),"",AVERAGE(Calculs!D14:E14,Calculs!AD14:AH14,Calculs!BQ14:BS14))</f>
        <v/>
      </c>
      <c r="H16" s="218" t="str">
        <f>IF(ISBLANK(Paramètres!B20),"",AVERAGE(Calculs!F14:L14,Calculs!V14:AC14,Calculs!AZ14:BD14))</f>
        <v/>
      </c>
      <c r="I16" s="220" t="str">
        <f>IF(ISBLANK(Paramètres!B20),"",AVERAGE(Calculs!CP14:CX14))</f>
        <v/>
      </c>
      <c r="J16" s="221" t="str">
        <f>Calculs!GM14</f>
        <v/>
      </c>
      <c r="K16" s="222" t="str">
        <f>IF(ISBLANK(Paramètres!B20),"",AVERAGE(Calculs!CY14:DZ14))</f>
        <v/>
      </c>
      <c r="L16" s="223" t="str">
        <f>IF(ISBLANK(Paramètres!B20),"",AVERAGE(Calculs!EA14:FK14))</f>
        <v/>
      </c>
      <c r="M16" s="218" t="str">
        <f>IF(ISBLANK(Paramètres!B20),"",AVERAGE(Calculs!FL14:FW14))</f>
        <v/>
      </c>
      <c r="N16" s="223" t="str">
        <f>IF(ISBLANK(Paramètres!B20),"",AVERAGE(Calculs!FX14:GL14))</f>
        <v/>
      </c>
      <c r="O16" s="224" t="str">
        <f>Calculs!GN14</f>
        <v/>
      </c>
      <c r="P16" s="205"/>
    </row>
    <row r="17" spans="1:16" ht="14.5" thickBot="1" x14ac:dyDescent="0.3">
      <c r="A17" s="282" t="str">
        <f>IF(ISBLANK(Paramètres!B21),"",Paramètres!B21)</f>
        <v/>
      </c>
      <c r="B17" s="276" t="str">
        <f>IF(ISBLANK(Paramètres!B21),"",AVERAGE(Calculs!AR15:AU15,Calculs!CD15:CO15))</f>
        <v/>
      </c>
      <c r="C17" s="218" t="str">
        <f>IF(ISBLANK(Paramètres!B21),"",AVERAGE(Calculs!M15:R15,Calculs!AM15:AP15,Calculs!AV15:AZ15,Calculs!BE15:BI15,Calculs!BT15:BX15))</f>
        <v/>
      </c>
      <c r="D17" s="219" t="str">
        <f>IF(ISBLANK(Paramètres!B21),"",AVERAGE(Calculs!BY15:CC15))</f>
        <v/>
      </c>
      <c r="E17" s="219" t="str">
        <f>IF(ISBLANK(Paramètres!B21),"",AVERAGE(Calculs!BJ15:BP15,Calculs!AI15:AM15))</f>
        <v/>
      </c>
      <c r="F17" s="218" t="str">
        <f>IF(ISBLANK(Paramètres!B21),"",AVERAGE(Calculs!B15:C15,Calculs!S15:U15))</f>
        <v/>
      </c>
      <c r="G17" s="218" t="str">
        <f>IF(ISBLANK(Paramètres!B21),"",AVERAGE(Calculs!D15:E15,Calculs!AD15:AH15,Calculs!BQ15:BS15))</f>
        <v/>
      </c>
      <c r="H17" s="218" t="str">
        <f>IF(ISBLANK(Paramètres!B21),"",AVERAGE(Calculs!F15:L15,Calculs!V15:AC15,Calculs!AZ15:BD15))</f>
        <v/>
      </c>
      <c r="I17" s="220" t="str">
        <f>IF(ISBLANK(Paramètres!B21),"",AVERAGE(Calculs!CP15:CX15))</f>
        <v/>
      </c>
      <c r="J17" s="221" t="str">
        <f>Calculs!GM15</f>
        <v/>
      </c>
      <c r="K17" s="222" t="str">
        <f>IF(ISBLANK(Paramètres!B21),"",AVERAGE(Calculs!CY15:DZ15))</f>
        <v/>
      </c>
      <c r="L17" s="223" t="str">
        <f>IF(ISBLANK(Paramètres!B21),"",AVERAGE(Calculs!EA15:FK15))</f>
        <v/>
      </c>
      <c r="M17" s="218" t="str">
        <f>IF(ISBLANK(Paramètres!B21),"",AVERAGE(Calculs!FL15:FW15))</f>
        <v/>
      </c>
      <c r="N17" s="223" t="str">
        <f>IF(ISBLANK(Paramètres!B21),"",AVERAGE(Calculs!FX15:GL15))</f>
        <v/>
      </c>
      <c r="O17" s="224" t="str">
        <f>Calculs!GN15</f>
        <v/>
      </c>
      <c r="P17" s="205"/>
    </row>
    <row r="18" spans="1:16" ht="14.5" thickBot="1" x14ac:dyDescent="0.3">
      <c r="A18" s="282" t="str">
        <f>IF(ISBLANK(Paramètres!B22),"",Paramètres!B22)</f>
        <v/>
      </c>
      <c r="B18" s="276" t="str">
        <f>IF(ISBLANK(Paramètres!B22),"",AVERAGE(Calculs!AR16:AU16,Calculs!CD16:CO16))</f>
        <v/>
      </c>
      <c r="C18" s="218" t="str">
        <f>IF(ISBLANK(Paramètres!B22),"",AVERAGE(Calculs!M16:R16,Calculs!AM16:AP16,Calculs!AV16:AZ16,Calculs!BE16:BI16,Calculs!BT16:BX16))</f>
        <v/>
      </c>
      <c r="D18" s="219" t="str">
        <f>IF(ISBLANK(Paramètres!B22),"",AVERAGE(Calculs!BY16:CC16))</f>
        <v/>
      </c>
      <c r="E18" s="219" t="str">
        <f>IF(ISBLANK(Paramètres!B22),"",AVERAGE(Calculs!BJ16:BP16,Calculs!AI16:AM16))</f>
        <v/>
      </c>
      <c r="F18" s="218" t="str">
        <f>IF(ISBLANK(Paramètres!B22),"",AVERAGE(Calculs!B16:C16,Calculs!S16:U16))</f>
        <v/>
      </c>
      <c r="G18" s="218" t="str">
        <f>IF(ISBLANK(Paramètres!B22),"",AVERAGE(Calculs!D16:E16,Calculs!AD16:AH16,Calculs!BQ16:BS16))</f>
        <v/>
      </c>
      <c r="H18" s="218" t="str">
        <f>IF(ISBLANK(Paramètres!B22),"",AVERAGE(Calculs!F16:L16,Calculs!V16:AC16,Calculs!AZ16:BD16))</f>
        <v/>
      </c>
      <c r="I18" s="220" t="str">
        <f>IF(ISBLANK(Paramètres!B22),"",AVERAGE(Calculs!CP16:CX16))</f>
        <v/>
      </c>
      <c r="J18" s="221" t="str">
        <f>Calculs!GM16</f>
        <v/>
      </c>
      <c r="K18" s="222" t="str">
        <f>IF(ISBLANK(Paramètres!B22),"",AVERAGE(Calculs!CY16:DZ16))</f>
        <v/>
      </c>
      <c r="L18" s="223" t="str">
        <f>IF(ISBLANK(Paramètres!B22),"",AVERAGE(Calculs!EA16:FK16))</f>
        <v/>
      </c>
      <c r="M18" s="218" t="str">
        <f>IF(ISBLANK(Paramètres!B22),"",AVERAGE(Calculs!FL16:FW16))</f>
        <v/>
      </c>
      <c r="N18" s="223" t="str">
        <f>IF(ISBLANK(Paramètres!B22),"",AVERAGE(Calculs!FX16:GL16))</f>
        <v/>
      </c>
      <c r="O18" s="224" t="str">
        <f>Calculs!GN16</f>
        <v/>
      </c>
      <c r="P18" s="205"/>
    </row>
    <row r="19" spans="1:16" ht="14.5" thickBot="1" x14ac:dyDescent="0.3">
      <c r="A19" s="282" t="str">
        <f>IF(ISBLANK(Paramètres!B23),"",Paramètres!B23)</f>
        <v/>
      </c>
      <c r="B19" s="276" t="str">
        <f>IF(ISBLANK(Paramètres!B23),"",AVERAGE(Calculs!AR17:AU17,Calculs!CD17:CO17))</f>
        <v/>
      </c>
      <c r="C19" s="218" t="str">
        <f>IF(ISBLANK(Paramètres!B23),"",AVERAGE(Calculs!M17:R17,Calculs!AM17:AP17,Calculs!AV17:AZ17,Calculs!BE17:BI17,Calculs!BT17:BX17))</f>
        <v/>
      </c>
      <c r="D19" s="219" t="str">
        <f>IF(ISBLANK(Paramètres!B23),"",AVERAGE(Calculs!BY17:CC17))</f>
        <v/>
      </c>
      <c r="E19" s="219" t="str">
        <f>IF(ISBLANK(Paramètres!B23),"",AVERAGE(Calculs!BJ17:BP17,Calculs!AI17:AM17))</f>
        <v/>
      </c>
      <c r="F19" s="218" t="str">
        <f>IF(ISBLANK(Paramètres!B23),"",AVERAGE(Calculs!B17:C17,Calculs!S17:U17))</f>
        <v/>
      </c>
      <c r="G19" s="218" t="str">
        <f>IF(ISBLANK(Paramètres!B23),"",AVERAGE(Calculs!D17:E17,Calculs!AD17:AH17,Calculs!BQ17:BS17))</f>
        <v/>
      </c>
      <c r="H19" s="218" t="str">
        <f>IF(ISBLANK(Paramètres!B23),"",AVERAGE(Calculs!F17:L17,Calculs!V17:AC17,Calculs!AZ17:BD17))</f>
        <v/>
      </c>
      <c r="I19" s="220" t="str">
        <f>IF(ISBLANK(Paramètres!B23),"",AVERAGE(Calculs!CP17:CX17))</f>
        <v/>
      </c>
      <c r="J19" s="221" t="str">
        <f>Calculs!GM17</f>
        <v/>
      </c>
      <c r="K19" s="222" t="str">
        <f>IF(ISBLANK(Paramètres!B23),"",AVERAGE(Calculs!CY17:DZ17))</f>
        <v/>
      </c>
      <c r="L19" s="223" t="str">
        <f>IF(ISBLANK(Paramètres!B23),"",AVERAGE(Calculs!EA17:FK17))</f>
        <v/>
      </c>
      <c r="M19" s="218" t="str">
        <f>IF(ISBLANK(Paramètres!B23),"",AVERAGE(Calculs!FL17:FW17))</f>
        <v/>
      </c>
      <c r="N19" s="223" t="str">
        <f>IF(ISBLANK(Paramètres!B23),"",AVERAGE(Calculs!FX17:GL17))</f>
        <v/>
      </c>
      <c r="O19" s="224" t="str">
        <f>Calculs!GN17</f>
        <v/>
      </c>
      <c r="P19" s="205"/>
    </row>
    <row r="20" spans="1:16" ht="14.5" thickBot="1" x14ac:dyDescent="0.3">
      <c r="A20" s="282" t="str">
        <f>IF(ISBLANK(Paramètres!B24),"",Paramètres!B24)</f>
        <v/>
      </c>
      <c r="B20" s="276" t="str">
        <f>IF(ISBLANK(Paramètres!B24),"",AVERAGE(Calculs!AR18:AU18,Calculs!CD18:CO18))</f>
        <v/>
      </c>
      <c r="C20" s="218" t="str">
        <f>IF(ISBLANK(Paramètres!B24),"",AVERAGE(Calculs!M18:R18,Calculs!AM18:AP18,Calculs!AV18:AZ18,Calculs!BE18:BI18,Calculs!BT18:BX18))</f>
        <v/>
      </c>
      <c r="D20" s="219" t="str">
        <f>IF(ISBLANK(Paramètres!B24),"",AVERAGE(Calculs!BY18:CC18))</f>
        <v/>
      </c>
      <c r="E20" s="219" t="str">
        <f>IF(ISBLANK(Paramètres!B24),"",AVERAGE(Calculs!BJ18:BP18,Calculs!AI18:AM18))</f>
        <v/>
      </c>
      <c r="F20" s="218" t="str">
        <f>IF(ISBLANK(Paramètres!B24),"",AVERAGE(Calculs!B18:C18,Calculs!S18:U18))</f>
        <v/>
      </c>
      <c r="G20" s="218" t="str">
        <f>IF(ISBLANK(Paramètres!B24),"",AVERAGE(Calculs!D18:E18,Calculs!AD18:AH18,Calculs!BQ18:BS18))</f>
        <v/>
      </c>
      <c r="H20" s="218" t="str">
        <f>IF(ISBLANK(Paramètres!B24),"",AVERAGE(Calculs!F18:L18,Calculs!V18:AC18,Calculs!AZ18:BD18))</f>
        <v/>
      </c>
      <c r="I20" s="220" t="str">
        <f>IF(ISBLANK(Paramètres!B24),"",AVERAGE(Calculs!CP18:CX18))</f>
        <v/>
      </c>
      <c r="J20" s="221" t="str">
        <f>Calculs!GM18</f>
        <v/>
      </c>
      <c r="K20" s="222" t="str">
        <f>IF(ISBLANK(Paramètres!B24),"",AVERAGE(Calculs!CY18:DZ18))</f>
        <v/>
      </c>
      <c r="L20" s="223" t="str">
        <f>IF(ISBLANK(Paramètres!B24),"",AVERAGE(Calculs!EA18:FK18))</f>
        <v/>
      </c>
      <c r="M20" s="218" t="str">
        <f>IF(ISBLANK(Paramètres!B24),"",AVERAGE(Calculs!FL18:FW18))</f>
        <v/>
      </c>
      <c r="N20" s="223" t="str">
        <f>IF(ISBLANK(Paramètres!B24),"",AVERAGE(Calculs!FX18:GL18))</f>
        <v/>
      </c>
      <c r="O20" s="224" t="str">
        <f>Calculs!GN18</f>
        <v/>
      </c>
      <c r="P20" s="205"/>
    </row>
    <row r="21" spans="1:16" ht="14.5" thickBot="1" x14ac:dyDescent="0.3">
      <c r="A21" s="282" t="str">
        <f>IF(ISBLANK(Paramètres!B25),"",Paramètres!B25)</f>
        <v/>
      </c>
      <c r="B21" s="276" t="str">
        <f>IF(ISBLANK(Paramètres!B25),"",AVERAGE(Calculs!AR19:AU19,Calculs!CD19:CO19))</f>
        <v/>
      </c>
      <c r="C21" s="218" t="str">
        <f>IF(ISBLANK(Paramètres!B25),"",AVERAGE(Calculs!M19:R19,Calculs!AM19:AP19,Calculs!AV19:AZ19,Calculs!BE19:BI19,Calculs!BT19:BX19))</f>
        <v/>
      </c>
      <c r="D21" s="219" t="str">
        <f>IF(ISBLANK(Paramètres!B25),"",AVERAGE(Calculs!BY19:CC19))</f>
        <v/>
      </c>
      <c r="E21" s="219" t="str">
        <f>IF(ISBLANK(Paramètres!B25),"",AVERAGE(Calculs!BJ19:BP19,Calculs!AI19:AM19))</f>
        <v/>
      </c>
      <c r="F21" s="218" t="str">
        <f>IF(ISBLANK(Paramètres!B25),"",AVERAGE(Calculs!B19:C19,Calculs!S19:U19))</f>
        <v/>
      </c>
      <c r="G21" s="218" t="str">
        <f>IF(ISBLANK(Paramètres!B25),"",AVERAGE(Calculs!D19:E19,Calculs!AD19:AH19,Calculs!BQ19:BS19))</f>
        <v/>
      </c>
      <c r="H21" s="218" t="str">
        <f>IF(ISBLANK(Paramètres!B25),"",AVERAGE(Calculs!F19:L19,Calculs!V19:AC19,Calculs!AZ19:BD19))</f>
        <v/>
      </c>
      <c r="I21" s="220" t="str">
        <f>IF(ISBLANK(Paramètres!B25),"",AVERAGE(Calculs!CP19:CX19))</f>
        <v/>
      </c>
      <c r="J21" s="221" t="str">
        <f>Calculs!GM19</f>
        <v/>
      </c>
      <c r="K21" s="222" t="str">
        <f>IF(ISBLANK(Paramètres!B25),"",AVERAGE(Calculs!CY19:DZ19))</f>
        <v/>
      </c>
      <c r="L21" s="223" t="str">
        <f>IF(ISBLANK(Paramètres!B25),"",AVERAGE(Calculs!EA19:FK19))</f>
        <v/>
      </c>
      <c r="M21" s="218" t="str">
        <f>IF(ISBLANK(Paramètres!B25),"",AVERAGE(Calculs!FL19:FW19))</f>
        <v/>
      </c>
      <c r="N21" s="223" t="str">
        <f>IF(ISBLANK(Paramètres!B25),"",AVERAGE(Calculs!FX19:GL19))</f>
        <v/>
      </c>
      <c r="O21" s="224" t="str">
        <f>Calculs!GN19</f>
        <v/>
      </c>
      <c r="P21" s="205"/>
    </row>
    <row r="22" spans="1:16" ht="14.5" thickBot="1" x14ac:dyDescent="0.3">
      <c r="A22" s="282" t="str">
        <f>IF(ISBLANK(Paramètres!B26),"",Paramètres!B26)</f>
        <v/>
      </c>
      <c r="B22" s="276" t="str">
        <f>IF(ISBLANK(Paramètres!B26),"",AVERAGE(Calculs!AR20:AU20,Calculs!CD20:CO20))</f>
        <v/>
      </c>
      <c r="C22" s="218" t="str">
        <f>IF(ISBLANK(Paramètres!B26),"",AVERAGE(Calculs!M20:R20,Calculs!AM20:AP20,Calculs!AV20:AZ20,Calculs!BE20:BI20,Calculs!BT20:BX20))</f>
        <v/>
      </c>
      <c r="D22" s="219" t="str">
        <f>IF(ISBLANK(Paramètres!B26),"",AVERAGE(Calculs!BY20:CC20))</f>
        <v/>
      </c>
      <c r="E22" s="219" t="str">
        <f>IF(ISBLANK(Paramètres!B26),"",AVERAGE(Calculs!BJ20:BP20,Calculs!AI20:AM20))</f>
        <v/>
      </c>
      <c r="F22" s="218" t="str">
        <f>IF(ISBLANK(Paramètres!B26),"",AVERAGE(Calculs!B20:C20,Calculs!S20:U20))</f>
        <v/>
      </c>
      <c r="G22" s="218" t="str">
        <f>IF(ISBLANK(Paramètres!B26),"",AVERAGE(Calculs!D20:E20,Calculs!AD20:AH20,Calculs!BQ20:BS20))</f>
        <v/>
      </c>
      <c r="H22" s="218" t="str">
        <f>IF(ISBLANK(Paramètres!B26),"",AVERAGE(Calculs!F20:L20,Calculs!V20:AC20,Calculs!AZ20:BD20))</f>
        <v/>
      </c>
      <c r="I22" s="220" t="str">
        <f>IF(ISBLANK(Paramètres!B26),"",AVERAGE(Calculs!CP20:CX20))</f>
        <v/>
      </c>
      <c r="J22" s="221" t="str">
        <f>Calculs!GM20</f>
        <v/>
      </c>
      <c r="K22" s="222" t="str">
        <f>IF(ISBLANK(Paramètres!B26),"",AVERAGE(Calculs!CY20:DZ20))</f>
        <v/>
      </c>
      <c r="L22" s="223" t="str">
        <f>IF(ISBLANK(Paramètres!B26),"",AVERAGE(Calculs!EA20:FK20))</f>
        <v/>
      </c>
      <c r="M22" s="218" t="str">
        <f>IF(ISBLANK(Paramètres!B26),"",AVERAGE(Calculs!FL20:FW20))</f>
        <v/>
      </c>
      <c r="N22" s="223" t="str">
        <f>IF(ISBLANK(Paramètres!B26),"",AVERAGE(Calculs!FX20:GL20))</f>
        <v/>
      </c>
      <c r="O22" s="224" t="str">
        <f>Calculs!GN20</f>
        <v/>
      </c>
      <c r="P22" s="205"/>
    </row>
    <row r="23" spans="1:16" ht="14.5" thickBot="1" x14ac:dyDescent="0.3">
      <c r="A23" s="282" t="str">
        <f>IF(ISBLANK(Paramètres!B27),"",Paramètres!B27)</f>
        <v/>
      </c>
      <c r="B23" s="276" t="str">
        <f>IF(ISBLANK(Paramètres!B27),"",AVERAGE(Calculs!AR21:AU21,Calculs!CD21:CO21))</f>
        <v/>
      </c>
      <c r="C23" s="218" t="str">
        <f>IF(ISBLANK(Paramètres!B27),"",AVERAGE(Calculs!M21:R21,Calculs!AM21:AP21,Calculs!AV21:AZ21,Calculs!BE21:BI21,Calculs!BT21:BX21))</f>
        <v/>
      </c>
      <c r="D23" s="219" t="str">
        <f>IF(ISBLANK(Paramètres!B27),"",AVERAGE(Calculs!BY21:CC21))</f>
        <v/>
      </c>
      <c r="E23" s="219" t="str">
        <f>IF(ISBLANK(Paramètres!B27),"",AVERAGE(Calculs!BJ21:BP21,Calculs!AI21:AM21))</f>
        <v/>
      </c>
      <c r="F23" s="218" t="str">
        <f>IF(ISBLANK(Paramètres!B27),"",AVERAGE(Calculs!B21:C21,Calculs!S21:U21))</f>
        <v/>
      </c>
      <c r="G23" s="218" t="str">
        <f>IF(ISBLANK(Paramètres!B27),"",AVERAGE(Calculs!D21:E21,Calculs!AD21:AH21,Calculs!BQ21:BS21))</f>
        <v/>
      </c>
      <c r="H23" s="218" t="str">
        <f>IF(ISBLANK(Paramètres!B27),"",AVERAGE(Calculs!F21:L21,Calculs!V21:AC21,Calculs!AZ21:BD21))</f>
        <v/>
      </c>
      <c r="I23" s="220" t="str">
        <f>IF(ISBLANK(Paramètres!B27),"",AVERAGE(Calculs!CP21:CX21))</f>
        <v/>
      </c>
      <c r="J23" s="221" t="str">
        <f>Calculs!GM21</f>
        <v/>
      </c>
      <c r="K23" s="222" t="str">
        <f>IF(ISBLANK(Paramètres!B27),"",AVERAGE(Calculs!CY21:DZ21))</f>
        <v/>
      </c>
      <c r="L23" s="223" t="str">
        <f>IF(ISBLANK(Paramètres!B27),"",AVERAGE(Calculs!EA21:FK21))</f>
        <v/>
      </c>
      <c r="M23" s="218" t="str">
        <f>IF(ISBLANK(Paramètres!B27),"",AVERAGE(Calculs!FL21:FW21))</f>
        <v/>
      </c>
      <c r="N23" s="223" t="str">
        <f>IF(ISBLANK(Paramètres!B27),"",AVERAGE(Calculs!FX21:GL21))</f>
        <v/>
      </c>
      <c r="O23" s="224" t="str">
        <f>Calculs!GN21</f>
        <v/>
      </c>
      <c r="P23" s="205"/>
    </row>
    <row r="24" spans="1:16" ht="14.5" thickBot="1" x14ac:dyDescent="0.3">
      <c r="A24" s="282" t="str">
        <f>IF(ISBLANK(Paramètres!B28),"",Paramètres!B28)</f>
        <v/>
      </c>
      <c r="B24" s="276" t="str">
        <f>IF(ISBLANK(Paramètres!B28),"",AVERAGE(Calculs!AR22:AU22,Calculs!CD22:CO22))</f>
        <v/>
      </c>
      <c r="C24" s="218" t="str">
        <f>IF(ISBLANK(Paramètres!B28),"",AVERAGE(Calculs!M22:R22,Calculs!AM22:AP22,Calculs!AV22:AZ22,Calculs!BE22:BI22,Calculs!BT22:BX22))</f>
        <v/>
      </c>
      <c r="D24" s="219" t="str">
        <f>IF(ISBLANK(Paramètres!B28),"",AVERAGE(Calculs!BY22:CC22))</f>
        <v/>
      </c>
      <c r="E24" s="219" t="str">
        <f>IF(ISBLANK(Paramètres!B28),"",AVERAGE(Calculs!BJ22:BP22,Calculs!AI22:AM22))</f>
        <v/>
      </c>
      <c r="F24" s="218" t="str">
        <f>IF(ISBLANK(Paramètres!B28),"",AVERAGE(Calculs!B22:C22,Calculs!S22:U22))</f>
        <v/>
      </c>
      <c r="G24" s="218" t="str">
        <f>IF(ISBLANK(Paramètres!B28),"",AVERAGE(Calculs!D22:E22,Calculs!AD22:AH22,Calculs!BQ22:BS22))</f>
        <v/>
      </c>
      <c r="H24" s="218" t="str">
        <f>IF(ISBLANK(Paramètres!B28),"",AVERAGE(Calculs!F22:L22,Calculs!V22:AC22,Calculs!AZ22:BD22))</f>
        <v/>
      </c>
      <c r="I24" s="220" t="str">
        <f>IF(ISBLANK(Paramètres!B28),"",AVERAGE(Calculs!CP22:CX22))</f>
        <v/>
      </c>
      <c r="J24" s="221" t="str">
        <f>Calculs!GM22</f>
        <v/>
      </c>
      <c r="K24" s="222" t="str">
        <f>IF(ISBLANK(Paramètres!B28),"",AVERAGE(Calculs!CY22:DZ22))</f>
        <v/>
      </c>
      <c r="L24" s="223" t="str">
        <f>IF(ISBLANK(Paramètres!B28),"",AVERAGE(Calculs!EA22:FK22))</f>
        <v/>
      </c>
      <c r="M24" s="218" t="str">
        <f>IF(ISBLANK(Paramètres!B28),"",AVERAGE(Calculs!FL22:FW22))</f>
        <v/>
      </c>
      <c r="N24" s="223" t="str">
        <f>IF(ISBLANK(Paramètres!B28),"",AVERAGE(Calculs!FX22:GL22))</f>
        <v/>
      </c>
      <c r="O24" s="224" t="str">
        <f>Calculs!GN22</f>
        <v/>
      </c>
      <c r="P24" s="205"/>
    </row>
    <row r="25" spans="1:16" ht="14.5" thickBot="1" x14ac:dyDescent="0.3">
      <c r="A25" s="282" t="str">
        <f>IF(ISBLANK(Paramètres!B29),"",Paramètres!B29)</f>
        <v/>
      </c>
      <c r="B25" s="276" t="str">
        <f>IF(ISBLANK(Paramètres!B29),"",AVERAGE(Calculs!AR23:AU23,Calculs!CD23:CO23))</f>
        <v/>
      </c>
      <c r="C25" s="218" t="str">
        <f>IF(ISBLANK(Paramètres!B29),"",AVERAGE(Calculs!M23:R23,Calculs!AM23:AP23,Calculs!AV23:AZ23,Calculs!BE23:BI23,Calculs!BT23:BX23))</f>
        <v/>
      </c>
      <c r="D25" s="219" t="str">
        <f>IF(ISBLANK(Paramètres!B29),"",AVERAGE(Calculs!BY23:CC23))</f>
        <v/>
      </c>
      <c r="E25" s="219" t="str">
        <f>IF(ISBLANK(Paramètres!B29),"",AVERAGE(Calculs!BJ23:BP23,Calculs!AI23:AM23))</f>
        <v/>
      </c>
      <c r="F25" s="218" t="str">
        <f>IF(ISBLANK(Paramètres!B29),"",AVERAGE(Calculs!B23:C23,Calculs!S23:U23))</f>
        <v/>
      </c>
      <c r="G25" s="218" t="str">
        <f>IF(ISBLANK(Paramètres!B29),"",AVERAGE(Calculs!D23:E23,Calculs!AD23:AH23,Calculs!BQ23:BS23))</f>
        <v/>
      </c>
      <c r="H25" s="218" t="str">
        <f>IF(ISBLANK(Paramètres!B29),"",AVERAGE(Calculs!F23:L23,Calculs!V23:AC23,Calculs!AZ23:BD23))</f>
        <v/>
      </c>
      <c r="I25" s="220" t="str">
        <f>IF(ISBLANK(Paramètres!B29),"",AVERAGE(Calculs!CP23:CX23))</f>
        <v/>
      </c>
      <c r="J25" s="221" t="str">
        <f>Calculs!GM23</f>
        <v/>
      </c>
      <c r="K25" s="222" t="str">
        <f>IF(ISBLANK(Paramètres!B29),"",AVERAGE(Calculs!CY23:DZ23))</f>
        <v/>
      </c>
      <c r="L25" s="223" t="str">
        <f>IF(ISBLANK(Paramètres!B29),"",AVERAGE(Calculs!EA23:FK23))</f>
        <v/>
      </c>
      <c r="M25" s="218" t="str">
        <f>IF(ISBLANK(Paramètres!B29),"",AVERAGE(Calculs!FL23:FW23))</f>
        <v/>
      </c>
      <c r="N25" s="223" t="str">
        <f>IF(ISBLANK(Paramètres!B29),"",AVERAGE(Calculs!FX23:GL23))</f>
        <v/>
      </c>
      <c r="O25" s="224" t="str">
        <f>Calculs!GN23</f>
        <v/>
      </c>
      <c r="P25" s="205"/>
    </row>
    <row r="26" spans="1:16" ht="14.5" thickBot="1" x14ac:dyDescent="0.3">
      <c r="A26" s="282" t="str">
        <f>IF(ISBLANK(Paramètres!B30),"",Paramètres!B30)</f>
        <v/>
      </c>
      <c r="B26" s="276" t="str">
        <f>IF(ISBLANK(Paramètres!B30),"",AVERAGE(Calculs!AR24:AU24,Calculs!CD24:CO24))</f>
        <v/>
      </c>
      <c r="C26" s="218" t="str">
        <f>IF(ISBLANK(Paramètres!B30),"",AVERAGE(Calculs!M24:R24,Calculs!AM24:AP24,Calculs!AV24:AZ24,Calculs!BE24:BI24,Calculs!BT24:BX24))</f>
        <v/>
      </c>
      <c r="D26" s="219" t="str">
        <f>IF(ISBLANK(Paramètres!B30),"",AVERAGE(Calculs!BY24:CC24))</f>
        <v/>
      </c>
      <c r="E26" s="219" t="str">
        <f>IF(ISBLANK(Paramètres!B30),"",AVERAGE(Calculs!BJ24:BP24,Calculs!AI24:AM24))</f>
        <v/>
      </c>
      <c r="F26" s="218" t="str">
        <f>IF(ISBLANK(Paramètres!B30),"",AVERAGE(Calculs!B24:C24,Calculs!S24:U24))</f>
        <v/>
      </c>
      <c r="G26" s="218" t="str">
        <f>IF(ISBLANK(Paramètres!B30),"",AVERAGE(Calculs!D24:E24,Calculs!AD24:AH24,Calculs!BQ24:BS24))</f>
        <v/>
      </c>
      <c r="H26" s="218" t="str">
        <f>IF(ISBLANK(Paramètres!B30),"",AVERAGE(Calculs!F24:L24,Calculs!V24:AC24,Calculs!AZ24:BD24))</f>
        <v/>
      </c>
      <c r="I26" s="220" t="str">
        <f>IF(ISBLANK(Paramètres!B30),"",AVERAGE(Calculs!CP24:CX24))</f>
        <v/>
      </c>
      <c r="J26" s="221" t="str">
        <f>Calculs!GM24</f>
        <v/>
      </c>
      <c r="K26" s="222" t="str">
        <f>IF(ISBLANK(Paramètres!B30),"",AVERAGE(Calculs!CY24:DZ24))</f>
        <v/>
      </c>
      <c r="L26" s="223" t="str">
        <f>IF(ISBLANK(Paramètres!B30),"",AVERAGE(Calculs!EA24:FK24))</f>
        <v/>
      </c>
      <c r="M26" s="218" t="str">
        <f>IF(ISBLANK(Paramètres!B30),"",AVERAGE(Calculs!FL24:FW24))</f>
        <v/>
      </c>
      <c r="N26" s="223" t="str">
        <f>IF(ISBLANK(Paramètres!B30),"",AVERAGE(Calculs!FX24:GL24))</f>
        <v/>
      </c>
      <c r="O26" s="224" t="str">
        <f>Calculs!GN24</f>
        <v/>
      </c>
      <c r="P26" s="205"/>
    </row>
    <row r="27" spans="1:16" ht="14.5" thickBot="1" x14ac:dyDescent="0.3">
      <c r="A27" s="282" t="str">
        <f>IF(ISBLANK(Paramètres!B31),"",Paramètres!B31)</f>
        <v/>
      </c>
      <c r="B27" s="276" t="str">
        <f>IF(ISBLANK(Paramètres!B31),"",AVERAGE(Calculs!AR25:AU25,Calculs!CD25:CO25))</f>
        <v/>
      </c>
      <c r="C27" s="218" t="str">
        <f>IF(ISBLANK(Paramètres!B31),"",AVERAGE(Calculs!M25:R25,Calculs!AM25:AP25,Calculs!AV25:AZ25,Calculs!BE25:BI25,Calculs!BT25:BX25))</f>
        <v/>
      </c>
      <c r="D27" s="219" t="str">
        <f>IF(ISBLANK(Paramètres!B31),"",AVERAGE(Calculs!BY25:CC25))</f>
        <v/>
      </c>
      <c r="E27" s="219" t="str">
        <f>IF(ISBLANK(Paramètres!B31),"",AVERAGE(Calculs!BJ25:BP25,Calculs!AI25:AM25))</f>
        <v/>
      </c>
      <c r="F27" s="218" t="str">
        <f>IF(ISBLANK(Paramètres!B31),"",AVERAGE(Calculs!B25:C25,Calculs!S25:U25))</f>
        <v/>
      </c>
      <c r="G27" s="218" t="str">
        <f>IF(ISBLANK(Paramètres!B31),"",AVERAGE(Calculs!D25:E25,Calculs!AD25:AH25,Calculs!BQ25:BS25))</f>
        <v/>
      </c>
      <c r="H27" s="218" t="str">
        <f>IF(ISBLANK(Paramètres!B31),"",AVERAGE(Calculs!F25:L25,Calculs!V25:AC25,Calculs!AZ25:BD25))</f>
        <v/>
      </c>
      <c r="I27" s="220" t="str">
        <f>IF(ISBLANK(Paramètres!B31),"",AVERAGE(Calculs!CP25:CX25))</f>
        <v/>
      </c>
      <c r="J27" s="221" t="str">
        <f>Calculs!GM25</f>
        <v/>
      </c>
      <c r="K27" s="222" t="str">
        <f>IF(ISBLANK(Paramètres!B31),"",AVERAGE(Calculs!CY25:DZ25))</f>
        <v/>
      </c>
      <c r="L27" s="223" t="str">
        <f>IF(ISBLANK(Paramètres!B31),"",AVERAGE(Calculs!EA25:FK25))</f>
        <v/>
      </c>
      <c r="M27" s="218" t="str">
        <f>IF(ISBLANK(Paramètres!B31),"",AVERAGE(Calculs!FL25:FW25))</f>
        <v/>
      </c>
      <c r="N27" s="223" t="str">
        <f>IF(ISBLANK(Paramètres!B31),"",AVERAGE(Calculs!FX25:GL25))</f>
        <v/>
      </c>
      <c r="O27" s="224" t="str">
        <f>Calculs!GN25</f>
        <v/>
      </c>
      <c r="P27" s="205"/>
    </row>
    <row r="28" spans="1:16" ht="14.5" thickBot="1" x14ac:dyDescent="0.3">
      <c r="A28" s="282" t="str">
        <f>IF(ISBLANK(Paramètres!B32),"",Paramètres!B32)</f>
        <v/>
      </c>
      <c r="B28" s="276" t="str">
        <f>IF(ISBLANK(Paramètres!B32),"",AVERAGE(Calculs!AR26:AU26,Calculs!CD26:CO26))</f>
        <v/>
      </c>
      <c r="C28" s="218" t="str">
        <f>IF(ISBLANK(Paramètres!B32),"",AVERAGE(Calculs!M26:R26,Calculs!AM26:AP26,Calculs!AV26:AZ26,Calculs!BE26:BI26,Calculs!BT26:BX26))</f>
        <v/>
      </c>
      <c r="D28" s="219" t="str">
        <f>IF(ISBLANK(Paramètres!B32),"",AVERAGE(Calculs!BY26:CC26))</f>
        <v/>
      </c>
      <c r="E28" s="219" t="str">
        <f>IF(ISBLANK(Paramètres!B32),"",AVERAGE(Calculs!BJ26:BP26,Calculs!AI26:AM26))</f>
        <v/>
      </c>
      <c r="F28" s="218" t="str">
        <f>IF(ISBLANK(Paramètres!B32),"",AVERAGE(Calculs!B26:C26,Calculs!S26:U26))</f>
        <v/>
      </c>
      <c r="G28" s="218" t="str">
        <f>IF(ISBLANK(Paramètres!B32),"",AVERAGE(Calculs!D26:E26,Calculs!AD26:AH26,Calculs!BQ26:BS26))</f>
        <v/>
      </c>
      <c r="H28" s="218" t="str">
        <f>IF(ISBLANK(Paramètres!B32),"",AVERAGE(Calculs!F26:L26,Calculs!V26:AC26,Calculs!AZ26:BD26))</f>
        <v/>
      </c>
      <c r="I28" s="220" t="str">
        <f>IF(ISBLANK(Paramètres!B32),"",AVERAGE(Calculs!CP26:CX26))</f>
        <v/>
      </c>
      <c r="J28" s="221" t="str">
        <f>Calculs!GM26</f>
        <v/>
      </c>
      <c r="K28" s="222" t="str">
        <f>IF(ISBLANK(Paramètres!B32),"",AVERAGE(Calculs!CY26:DZ26))</f>
        <v/>
      </c>
      <c r="L28" s="223" t="str">
        <f>IF(ISBLANK(Paramètres!B32),"",AVERAGE(Calculs!EA26:FK26))</f>
        <v/>
      </c>
      <c r="M28" s="218" t="str">
        <f>IF(ISBLANK(Paramètres!B32),"",AVERAGE(Calculs!FL26:FW26))</f>
        <v/>
      </c>
      <c r="N28" s="223" t="str">
        <f>IF(ISBLANK(Paramètres!B32),"",AVERAGE(Calculs!FX26:GL26))</f>
        <v/>
      </c>
      <c r="O28" s="224" t="str">
        <f>Calculs!GN26</f>
        <v/>
      </c>
      <c r="P28" s="205"/>
    </row>
    <row r="29" spans="1:16" ht="14.5" thickBot="1" x14ac:dyDescent="0.3">
      <c r="A29" s="282" t="str">
        <f>IF(ISBLANK(Paramètres!B33),"",Paramètres!B33)</f>
        <v/>
      </c>
      <c r="B29" s="276" t="str">
        <f>IF(ISBLANK(Paramètres!B33),"",AVERAGE(Calculs!AR27:AU27,Calculs!CD27:CO27))</f>
        <v/>
      </c>
      <c r="C29" s="218" t="str">
        <f>IF(ISBLANK(Paramètres!B33),"",AVERAGE(Calculs!M27:R27,Calculs!AM27:AP27,Calculs!AV27:AZ27,Calculs!BE27:BI27,Calculs!BT27:BX27))</f>
        <v/>
      </c>
      <c r="D29" s="219" t="str">
        <f>IF(ISBLANK(Paramètres!B33),"",AVERAGE(Calculs!BY27:CC27))</f>
        <v/>
      </c>
      <c r="E29" s="219" t="str">
        <f>IF(ISBLANK(Paramètres!B33),"",AVERAGE(Calculs!BJ27:BP27,Calculs!AI27:AM27))</f>
        <v/>
      </c>
      <c r="F29" s="218" t="str">
        <f>IF(ISBLANK(Paramètres!B33),"",AVERAGE(Calculs!B27:C27,Calculs!S27:U27))</f>
        <v/>
      </c>
      <c r="G29" s="218" t="str">
        <f>IF(ISBLANK(Paramètres!B33),"",AVERAGE(Calculs!D27:E27,Calculs!AD27:AH27,Calculs!BQ27:BS27))</f>
        <v/>
      </c>
      <c r="H29" s="218" t="str">
        <f>IF(ISBLANK(Paramètres!B33),"",AVERAGE(Calculs!F27:L27,Calculs!V27:AC27,Calculs!AZ27:BD27))</f>
        <v/>
      </c>
      <c r="I29" s="220" t="str">
        <f>IF(ISBLANK(Paramètres!B33),"",AVERAGE(Calculs!CP27:CX27))</f>
        <v/>
      </c>
      <c r="J29" s="221" t="str">
        <f>Calculs!GM27</f>
        <v/>
      </c>
      <c r="K29" s="222" t="str">
        <f>IF(ISBLANK(Paramètres!B33),"",AVERAGE(Calculs!CY27:DZ27))</f>
        <v/>
      </c>
      <c r="L29" s="223" t="str">
        <f>IF(ISBLANK(Paramètres!B33),"",AVERAGE(Calculs!EA27:FK27))</f>
        <v/>
      </c>
      <c r="M29" s="218" t="str">
        <f>IF(ISBLANK(Paramètres!B33),"",AVERAGE(Calculs!FL27:FW27))</f>
        <v/>
      </c>
      <c r="N29" s="223" t="str">
        <f>IF(ISBLANK(Paramètres!B33),"",AVERAGE(Calculs!FX27:GL27))</f>
        <v/>
      </c>
      <c r="O29" s="224" t="str">
        <f>Calculs!GN27</f>
        <v/>
      </c>
      <c r="P29" s="205"/>
    </row>
    <row r="30" spans="1:16" ht="14.5" thickBot="1" x14ac:dyDescent="0.3">
      <c r="A30" s="282" t="str">
        <f>IF(ISBLANK(Paramètres!B34),"",Paramètres!B34)</f>
        <v/>
      </c>
      <c r="B30" s="276" t="str">
        <f>IF(ISBLANK(Paramètres!B34),"",AVERAGE(Calculs!AR28:AU28,Calculs!CD28:CO28))</f>
        <v/>
      </c>
      <c r="C30" s="218" t="str">
        <f>IF(ISBLANK(Paramètres!B34),"",AVERAGE(Calculs!M28:R28,Calculs!AM28:AP28,Calculs!AV28:AZ28,Calculs!BE28:BI28,Calculs!BT28:BX28))</f>
        <v/>
      </c>
      <c r="D30" s="219" t="str">
        <f>IF(ISBLANK(Paramètres!B34),"",AVERAGE(Calculs!BY28:CC28))</f>
        <v/>
      </c>
      <c r="E30" s="219" t="str">
        <f>IF(ISBLANK(Paramètres!B34),"",AVERAGE(Calculs!BJ28:BP28,Calculs!AI28:AM28))</f>
        <v/>
      </c>
      <c r="F30" s="218" t="str">
        <f>IF(ISBLANK(Paramètres!B34),"",AVERAGE(Calculs!B28:C28,Calculs!S28:U28))</f>
        <v/>
      </c>
      <c r="G30" s="218" t="str">
        <f>IF(ISBLANK(Paramètres!B34),"",AVERAGE(Calculs!D28:E28,Calculs!AD28:AH28,Calculs!BQ28:BS28))</f>
        <v/>
      </c>
      <c r="H30" s="218" t="str">
        <f>IF(ISBLANK(Paramètres!B34),"",AVERAGE(Calculs!F28:L28,Calculs!V28:AC28,Calculs!AZ28:BD28))</f>
        <v/>
      </c>
      <c r="I30" s="220" t="str">
        <f>IF(ISBLANK(Paramètres!B34),"",AVERAGE(Calculs!CP28:CX28))</f>
        <v/>
      </c>
      <c r="J30" s="221" t="str">
        <f>Calculs!GM28</f>
        <v/>
      </c>
      <c r="K30" s="222" t="str">
        <f>IF(ISBLANK(Paramètres!B34),"",AVERAGE(Calculs!CY28:DZ28))</f>
        <v/>
      </c>
      <c r="L30" s="223" t="str">
        <f>IF(ISBLANK(Paramètres!B34),"",AVERAGE(Calculs!EA28:FK28))</f>
        <v/>
      </c>
      <c r="M30" s="218" t="str">
        <f>IF(ISBLANK(Paramètres!B34),"",AVERAGE(Calculs!FL28:FW28))</f>
        <v/>
      </c>
      <c r="N30" s="223" t="str">
        <f>IF(ISBLANK(Paramètres!B34),"",AVERAGE(Calculs!FX28:GL28))</f>
        <v/>
      </c>
      <c r="O30" s="224" t="str">
        <f>Calculs!GN28</f>
        <v/>
      </c>
      <c r="P30" s="205"/>
    </row>
    <row r="31" spans="1:16" ht="14.5" thickBot="1" x14ac:dyDescent="0.3">
      <c r="A31" s="282" t="str">
        <f>IF(ISBLANK(Paramètres!B35),"",Paramètres!B35)</f>
        <v/>
      </c>
      <c r="B31" s="276" t="str">
        <f>IF(ISBLANK(Paramètres!B35),"",AVERAGE(Calculs!AR29:AU29,Calculs!CD29:CO29))</f>
        <v/>
      </c>
      <c r="C31" s="218" t="str">
        <f>IF(ISBLANK(Paramètres!B35),"",AVERAGE(Calculs!M29:R29,Calculs!AM29:AP29,Calculs!AV29:AZ29,Calculs!BE29:BI29,Calculs!BT29:BX29))</f>
        <v/>
      </c>
      <c r="D31" s="219" t="str">
        <f>IF(ISBLANK(Paramètres!B35),"",AVERAGE(Calculs!BY29:CC29))</f>
        <v/>
      </c>
      <c r="E31" s="219" t="str">
        <f>IF(ISBLANK(Paramètres!B35),"",AVERAGE(Calculs!BJ29:BP29,Calculs!AI29:AM29))</f>
        <v/>
      </c>
      <c r="F31" s="218" t="str">
        <f>IF(ISBLANK(Paramètres!B35),"",AVERAGE(Calculs!B29:C29,Calculs!S29:U29))</f>
        <v/>
      </c>
      <c r="G31" s="218" t="str">
        <f>IF(ISBLANK(Paramètres!B35),"",AVERAGE(Calculs!D29:E29,Calculs!AD29:AH29,Calculs!BQ29:BS29))</f>
        <v/>
      </c>
      <c r="H31" s="218" t="str">
        <f>IF(ISBLANK(Paramètres!B35),"",AVERAGE(Calculs!F29:L29,Calculs!V29:AC29,Calculs!AZ29:BD29))</f>
        <v/>
      </c>
      <c r="I31" s="220" t="str">
        <f>IF(ISBLANK(Paramètres!B35),"",AVERAGE(Calculs!CP29:CX29))</f>
        <v/>
      </c>
      <c r="J31" s="221" t="str">
        <f>Calculs!GM29</f>
        <v/>
      </c>
      <c r="K31" s="222" t="str">
        <f>IF(ISBLANK(Paramètres!B35),"",AVERAGE(Calculs!CY29:DZ29))</f>
        <v/>
      </c>
      <c r="L31" s="223" t="str">
        <f>IF(ISBLANK(Paramètres!B35),"",AVERAGE(Calculs!EA29:FK29))</f>
        <v/>
      </c>
      <c r="M31" s="218" t="str">
        <f>IF(ISBLANK(Paramètres!B35),"",AVERAGE(Calculs!FL29:FW29))</f>
        <v/>
      </c>
      <c r="N31" s="223" t="str">
        <f>IF(ISBLANK(Paramètres!B35),"",AVERAGE(Calculs!FX29:GL29))</f>
        <v/>
      </c>
      <c r="O31" s="224" t="str">
        <f>Calculs!GN29</f>
        <v/>
      </c>
      <c r="P31" s="205"/>
    </row>
    <row r="32" spans="1:16" ht="14.5" thickBot="1" x14ac:dyDescent="0.3">
      <c r="A32" s="282" t="str">
        <f>IF(ISBLANK(Paramètres!B36),"",Paramètres!B36)</f>
        <v/>
      </c>
      <c r="B32" s="276" t="str">
        <f>IF(ISBLANK(Paramètres!B36),"",AVERAGE(Calculs!AR30:AU30,Calculs!CD30:CO30))</f>
        <v/>
      </c>
      <c r="C32" s="218" t="str">
        <f>IF(ISBLANK(Paramètres!B36),"",AVERAGE(Calculs!M30:R30,Calculs!AM30:AP30,Calculs!AV30:AZ30,Calculs!BE30:BI30,Calculs!BT30:BX30))</f>
        <v/>
      </c>
      <c r="D32" s="219" t="str">
        <f>IF(ISBLANK(Paramètres!B36),"",AVERAGE(Calculs!BY30:CC30))</f>
        <v/>
      </c>
      <c r="E32" s="219" t="str">
        <f>IF(ISBLANK(Paramètres!B36),"",AVERAGE(Calculs!BJ30:BP30,Calculs!AI30:AM30))</f>
        <v/>
      </c>
      <c r="F32" s="218" t="str">
        <f>IF(ISBLANK(Paramètres!B36),"",AVERAGE(Calculs!B30:C30,Calculs!S30:U30))</f>
        <v/>
      </c>
      <c r="G32" s="218" t="str">
        <f>IF(ISBLANK(Paramètres!B36),"",AVERAGE(Calculs!D30:E30,Calculs!AD30:AH30,Calculs!BQ30:BS30))</f>
        <v/>
      </c>
      <c r="H32" s="218" t="str">
        <f>IF(ISBLANK(Paramètres!B36),"",AVERAGE(Calculs!F30:L30,Calculs!V30:AC30,Calculs!AZ30:BD30))</f>
        <v/>
      </c>
      <c r="I32" s="220" t="str">
        <f>IF(ISBLANK(Paramètres!B36),"",AVERAGE(Calculs!CP30:CX30))</f>
        <v/>
      </c>
      <c r="J32" s="221" t="str">
        <f>Calculs!GM30</f>
        <v/>
      </c>
      <c r="K32" s="222" t="str">
        <f>IF(ISBLANK(Paramètres!B36),"",AVERAGE(Calculs!CY30:DZ30))</f>
        <v/>
      </c>
      <c r="L32" s="223" t="str">
        <f>IF(ISBLANK(Paramètres!B36),"",AVERAGE(Calculs!EA30:FK30))</f>
        <v/>
      </c>
      <c r="M32" s="218" t="str">
        <f>IF(ISBLANK(Paramètres!B36),"",AVERAGE(Calculs!FL30:FW30))</f>
        <v/>
      </c>
      <c r="N32" s="223" t="str">
        <f>IF(ISBLANK(Paramètres!B36),"",AVERAGE(Calculs!FX30:GL30))</f>
        <v/>
      </c>
      <c r="O32" s="224" t="str">
        <f>Calculs!GN30</f>
        <v/>
      </c>
      <c r="P32" s="205"/>
    </row>
    <row r="33" spans="1:16" ht="14.5" thickBot="1" x14ac:dyDescent="0.3">
      <c r="A33" s="282" t="str">
        <f>IF(ISBLANK(Paramètres!B37),"",Paramètres!B37)</f>
        <v/>
      </c>
      <c r="B33" s="276" t="str">
        <f>IF(ISBLANK(Paramètres!B37),"",AVERAGE(Calculs!AR31:AU31,Calculs!CD31:CO31))</f>
        <v/>
      </c>
      <c r="C33" s="218" t="str">
        <f>IF(ISBLANK(Paramètres!B37),"",AVERAGE(Calculs!M31:R31,Calculs!AM31:AP31,Calculs!AV31:AZ31,Calculs!BE31:BI31,Calculs!BT31:BX31))</f>
        <v/>
      </c>
      <c r="D33" s="219" t="str">
        <f>IF(ISBLANK(Paramètres!B37),"",AVERAGE(Calculs!BY31:CC31))</f>
        <v/>
      </c>
      <c r="E33" s="219" t="str">
        <f>IF(ISBLANK(Paramètres!B37),"",AVERAGE(Calculs!BJ31:BP31,Calculs!AI31:AM31))</f>
        <v/>
      </c>
      <c r="F33" s="218" t="str">
        <f>IF(ISBLANK(Paramètres!B37),"",AVERAGE(Calculs!B31:C31,Calculs!S31:U31))</f>
        <v/>
      </c>
      <c r="G33" s="218" t="str">
        <f>IF(ISBLANK(Paramètres!B37),"",AVERAGE(Calculs!D31:E31,Calculs!AD31:AH31,Calculs!BQ31:BS31))</f>
        <v/>
      </c>
      <c r="H33" s="218" t="str">
        <f>IF(ISBLANK(Paramètres!B37),"",AVERAGE(Calculs!F31:L31,Calculs!V31:AC31,Calculs!AZ31:BD31))</f>
        <v/>
      </c>
      <c r="I33" s="220" t="str">
        <f>IF(ISBLANK(Paramètres!B37),"",AVERAGE(Calculs!CP31:CX31))</f>
        <v/>
      </c>
      <c r="J33" s="221" t="str">
        <f>Calculs!GM31</f>
        <v/>
      </c>
      <c r="K33" s="222" t="str">
        <f>IF(ISBLANK(Paramètres!B37),"",AVERAGE(Calculs!CY31:DZ31))</f>
        <v/>
      </c>
      <c r="L33" s="223" t="str">
        <f>IF(ISBLANK(Paramètres!B37),"",AVERAGE(Calculs!EA31:FK31))</f>
        <v/>
      </c>
      <c r="M33" s="218" t="str">
        <f>IF(ISBLANK(Paramètres!B37),"",AVERAGE(Calculs!FL31:FW31))</f>
        <v/>
      </c>
      <c r="N33" s="223" t="str">
        <f>IF(ISBLANK(Paramètres!B37),"",AVERAGE(Calculs!FX31:GL31))</f>
        <v/>
      </c>
      <c r="O33" s="224" t="str">
        <f>Calculs!GN31</f>
        <v/>
      </c>
      <c r="P33" s="205"/>
    </row>
    <row r="34" spans="1:16" ht="14.5" thickBot="1" x14ac:dyDescent="0.3">
      <c r="A34" s="282" t="str">
        <f>IF(ISBLANK(Paramètres!B38),"",Paramètres!B38)</f>
        <v/>
      </c>
      <c r="B34" s="276" t="str">
        <f>IF(ISBLANK(Paramètres!B38),"",AVERAGE(Calculs!AR32:AU32,Calculs!CD32:CO32))</f>
        <v/>
      </c>
      <c r="C34" s="218" t="str">
        <f>IF(ISBLANK(Paramètres!B38),"",AVERAGE(Calculs!M32:R32,Calculs!AM32:AP32,Calculs!AV32:AZ32,Calculs!BE32:BI32,Calculs!BT32:BX32))</f>
        <v/>
      </c>
      <c r="D34" s="219" t="str">
        <f>IF(ISBLANK(Paramètres!B38),"",AVERAGE(Calculs!BY32:CC32))</f>
        <v/>
      </c>
      <c r="E34" s="219" t="str">
        <f>IF(ISBLANK(Paramètres!B38),"",AVERAGE(Calculs!BJ32:BP32,Calculs!AI32:AM32))</f>
        <v/>
      </c>
      <c r="F34" s="218" t="str">
        <f>IF(ISBLANK(Paramètres!B38),"",AVERAGE(Calculs!B32:C32,Calculs!S32:U32))</f>
        <v/>
      </c>
      <c r="G34" s="218" t="str">
        <f>IF(ISBLANK(Paramètres!B38),"",AVERAGE(Calculs!D32:E32,Calculs!AD32:AH32,Calculs!BQ32:BS32))</f>
        <v/>
      </c>
      <c r="H34" s="218" t="str">
        <f>IF(ISBLANK(Paramètres!B38),"",AVERAGE(Calculs!F32:L32,Calculs!V32:AC32,Calculs!AZ32:BD32))</f>
        <v/>
      </c>
      <c r="I34" s="220" t="str">
        <f>IF(ISBLANK(Paramètres!B38),"",AVERAGE(Calculs!CP32:CX32))</f>
        <v/>
      </c>
      <c r="J34" s="221" t="str">
        <f>Calculs!GM32</f>
        <v/>
      </c>
      <c r="K34" s="222" t="str">
        <f>IF(ISBLANK(Paramètres!B38),"",AVERAGE(Calculs!CY32:DZ32))</f>
        <v/>
      </c>
      <c r="L34" s="223" t="str">
        <f>IF(ISBLANK(Paramètres!B38),"",AVERAGE(Calculs!EA32:FK32))</f>
        <v/>
      </c>
      <c r="M34" s="218" t="str">
        <f>IF(ISBLANK(Paramètres!B38),"",AVERAGE(Calculs!FL32:FW32))</f>
        <v/>
      </c>
      <c r="N34" s="223" t="str">
        <f>IF(ISBLANK(Paramètres!B38),"",AVERAGE(Calculs!FX32:GL32))</f>
        <v/>
      </c>
      <c r="O34" s="224" t="str">
        <f>Calculs!GN32</f>
        <v/>
      </c>
      <c r="P34" s="205"/>
    </row>
    <row r="35" spans="1:16" ht="14.5" thickBot="1" x14ac:dyDescent="0.3">
      <c r="A35" s="282" t="str">
        <f>IF(ISBLANK(Paramètres!B39),"",Paramètres!B39)</f>
        <v/>
      </c>
      <c r="B35" s="276" t="str">
        <f>IF(ISBLANK(Paramètres!B39),"",AVERAGE(Calculs!AR33:AU33,Calculs!CD33:CO33))</f>
        <v/>
      </c>
      <c r="C35" s="218" t="str">
        <f>IF(ISBLANK(Paramètres!B39),"",AVERAGE(Calculs!M33:R33,Calculs!AM33:AP33,Calculs!AV33:AZ33,Calculs!BE33:BI33,Calculs!BT33:BX33))</f>
        <v/>
      </c>
      <c r="D35" s="219" t="str">
        <f>IF(ISBLANK(Paramètres!B39),"",AVERAGE(Calculs!BY33:CC33))</f>
        <v/>
      </c>
      <c r="E35" s="219" t="str">
        <f>IF(ISBLANK(Paramètres!B39),"",AVERAGE(Calculs!BJ33:BP33,Calculs!AI33:AM33))</f>
        <v/>
      </c>
      <c r="F35" s="218" t="str">
        <f>IF(ISBLANK(Paramètres!B39),"",AVERAGE(Calculs!B33:C33,Calculs!S33:U33))</f>
        <v/>
      </c>
      <c r="G35" s="218" t="str">
        <f>IF(ISBLANK(Paramètres!B39),"",AVERAGE(Calculs!D33:E33,Calculs!AD33:AH33,Calculs!BQ33:BS33))</f>
        <v/>
      </c>
      <c r="H35" s="218" t="str">
        <f>IF(ISBLANK(Paramètres!B39),"",AVERAGE(Calculs!F33:L33,Calculs!V33:AC33,Calculs!AZ33:BD33))</f>
        <v/>
      </c>
      <c r="I35" s="220" t="str">
        <f>IF(ISBLANK(Paramètres!B39),"",AVERAGE(Calculs!CP33:CX33))</f>
        <v/>
      </c>
      <c r="J35" s="221" t="str">
        <f>Calculs!GM33</f>
        <v/>
      </c>
      <c r="K35" s="222" t="str">
        <f>IF(ISBLANK(Paramètres!B39),"",AVERAGE(Calculs!CY33:DZ33))</f>
        <v/>
      </c>
      <c r="L35" s="223" t="str">
        <f>IF(ISBLANK(Paramètres!B39),"",AVERAGE(Calculs!EA33:FK33))</f>
        <v/>
      </c>
      <c r="M35" s="218" t="str">
        <f>IF(ISBLANK(Paramètres!B39),"",AVERAGE(Calculs!FL33:FW33))</f>
        <v/>
      </c>
      <c r="N35" s="223" t="str">
        <f>IF(ISBLANK(Paramètres!B39),"",AVERAGE(Calculs!FX33:GL33))</f>
        <v/>
      </c>
      <c r="O35" s="224" t="str">
        <f>Calculs!GN33</f>
        <v/>
      </c>
      <c r="P35" s="205"/>
    </row>
    <row r="36" spans="1:16" ht="14.5" thickBot="1" x14ac:dyDescent="0.3">
      <c r="A36" s="282" t="str">
        <f>IF(ISBLANK(Paramètres!B40),"",Paramètres!B40)</f>
        <v/>
      </c>
      <c r="B36" s="276" t="str">
        <f>IF(ISBLANK(Paramètres!B40),"",AVERAGE(Calculs!AR34:AU34,Calculs!CD34:CO34))</f>
        <v/>
      </c>
      <c r="C36" s="218" t="str">
        <f>IF(ISBLANK(Paramètres!B40),"",AVERAGE(Calculs!M34:R34,Calculs!AM34:AP34,Calculs!AV34:AZ34,Calculs!BE34:BI34,Calculs!BT34:BX34))</f>
        <v/>
      </c>
      <c r="D36" s="219" t="str">
        <f>IF(ISBLANK(Paramètres!B40),"",AVERAGE(Calculs!BY34:CC34))</f>
        <v/>
      </c>
      <c r="E36" s="219" t="str">
        <f>IF(ISBLANK(Paramètres!B40),"",AVERAGE(Calculs!BJ34:BP34,Calculs!AI34:AM34))</f>
        <v/>
      </c>
      <c r="F36" s="218" t="str">
        <f>IF(ISBLANK(Paramètres!B40),"",AVERAGE(Calculs!B34:C34,Calculs!S34:U34))</f>
        <v/>
      </c>
      <c r="G36" s="218" t="str">
        <f>IF(ISBLANK(Paramètres!B40),"",AVERAGE(Calculs!D34:E34,Calculs!AD34:AH34,Calculs!BQ34:BS34))</f>
        <v/>
      </c>
      <c r="H36" s="218" t="str">
        <f>IF(ISBLANK(Paramètres!B40),"",AVERAGE(Calculs!F34:L34,Calculs!V34:AC34,Calculs!AZ34:BD34))</f>
        <v/>
      </c>
      <c r="I36" s="220" t="str">
        <f>IF(ISBLANK(Paramètres!B40),"",AVERAGE(Calculs!CP34:CX34))</f>
        <v/>
      </c>
      <c r="J36" s="221" t="str">
        <f>Calculs!GM34</f>
        <v/>
      </c>
      <c r="K36" s="222" t="str">
        <f>IF(ISBLANK(Paramètres!B40),"",AVERAGE(Calculs!CY34:DZ34))</f>
        <v/>
      </c>
      <c r="L36" s="223" t="str">
        <f>IF(ISBLANK(Paramètres!B40),"",AVERAGE(Calculs!EA34:FK34))</f>
        <v/>
      </c>
      <c r="M36" s="218" t="str">
        <f>IF(ISBLANK(Paramètres!B40),"",AVERAGE(Calculs!FL34:FW34))</f>
        <v/>
      </c>
      <c r="N36" s="223" t="str">
        <f>IF(ISBLANK(Paramètres!B40),"",AVERAGE(Calculs!FX34:GL34))</f>
        <v/>
      </c>
      <c r="O36" s="224" t="str">
        <f>Calculs!GN34</f>
        <v/>
      </c>
      <c r="P36" s="205"/>
    </row>
    <row r="37" spans="1:16" ht="14.5" thickBot="1" x14ac:dyDescent="0.3">
      <c r="A37" s="282" t="str">
        <f>IF(ISBLANK(Paramètres!B41),"",Paramètres!B41)</f>
        <v/>
      </c>
      <c r="B37" s="276" t="str">
        <f>IF(ISBLANK(Paramètres!B41),"",AVERAGE(Calculs!AR35:AU35,Calculs!CD35:CO35))</f>
        <v/>
      </c>
      <c r="C37" s="218" t="str">
        <f>IF(ISBLANK(Paramètres!B41),"",AVERAGE(Calculs!M35:R35,Calculs!AM35:AP35,Calculs!AV35:AZ35,Calculs!BE35:BI35,Calculs!BT35:BX35))</f>
        <v/>
      </c>
      <c r="D37" s="219" t="str">
        <f>IF(ISBLANK(Paramètres!B41),"",AVERAGE(Calculs!BY35:CC35))</f>
        <v/>
      </c>
      <c r="E37" s="219" t="str">
        <f>IF(ISBLANK(Paramètres!B41),"",AVERAGE(Calculs!BJ35:BP35,Calculs!AI35:AM35))</f>
        <v/>
      </c>
      <c r="F37" s="218" t="str">
        <f>IF(ISBLANK(Paramètres!B41),"",AVERAGE(Calculs!B35:C35,Calculs!S35:U35))</f>
        <v/>
      </c>
      <c r="G37" s="218" t="str">
        <f>IF(ISBLANK(Paramètres!B41),"",AVERAGE(Calculs!D35:E35,Calculs!AD35:AH35,Calculs!BQ35:BS35))</f>
        <v/>
      </c>
      <c r="H37" s="218" t="str">
        <f>IF(ISBLANK(Paramètres!B41),"",AVERAGE(Calculs!F35:L35,Calculs!V35:AC35,Calculs!AZ35:BD35))</f>
        <v/>
      </c>
      <c r="I37" s="220" t="str">
        <f>IF(ISBLANK(Paramètres!B41),"",AVERAGE(Calculs!CP35:CX35))</f>
        <v/>
      </c>
      <c r="J37" s="221" t="str">
        <f>Calculs!GM35</f>
        <v/>
      </c>
      <c r="K37" s="222" t="str">
        <f>IF(ISBLANK(Paramètres!B41),"",AVERAGE(Calculs!CY35:DZ35))</f>
        <v/>
      </c>
      <c r="L37" s="223" t="str">
        <f>IF(ISBLANK(Paramètres!B41),"",AVERAGE(Calculs!EA35:FK35))</f>
        <v/>
      </c>
      <c r="M37" s="218" t="str">
        <f>IF(ISBLANK(Paramètres!B41),"",AVERAGE(Calculs!FL35:FW35))</f>
        <v/>
      </c>
      <c r="N37" s="223" t="str">
        <f>IF(ISBLANK(Paramètres!B41),"",AVERAGE(Calculs!FX35:GL35))</f>
        <v/>
      </c>
      <c r="O37" s="224" t="str">
        <f>Calculs!GN35</f>
        <v/>
      </c>
      <c r="P37" s="205"/>
    </row>
    <row r="38" spans="1:16" ht="14.5" thickBot="1" x14ac:dyDescent="0.3">
      <c r="A38" s="282" t="str">
        <f>IF(ISBLANK(Paramètres!B42),"",Paramètres!B42)</f>
        <v/>
      </c>
      <c r="B38" s="276" t="str">
        <f>IF(ISBLANK(Paramètres!B42),"",AVERAGE(Calculs!AR36:AU36,Calculs!CD36:CO36))</f>
        <v/>
      </c>
      <c r="C38" s="218" t="str">
        <f>IF(ISBLANK(Paramètres!B42),"",AVERAGE(Calculs!M36:R36,Calculs!AM36:AP36,Calculs!AV36:AZ36,Calculs!BE36:BI36,Calculs!BT36:BX36))</f>
        <v/>
      </c>
      <c r="D38" s="219" t="str">
        <f>IF(ISBLANK(Paramètres!B42),"",AVERAGE(Calculs!BY36:CC36))</f>
        <v/>
      </c>
      <c r="E38" s="219" t="str">
        <f>IF(ISBLANK(Paramètres!B42),"",AVERAGE(Calculs!BJ36:BP36,Calculs!AI36:AM36))</f>
        <v/>
      </c>
      <c r="F38" s="218" t="str">
        <f>IF(ISBLANK(Paramètres!B42),"",AVERAGE(Calculs!B36:C36,Calculs!S36:U36))</f>
        <v/>
      </c>
      <c r="G38" s="218" t="str">
        <f>IF(ISBLANK(Paramètres!B42),"",AVERAGE(Calculs!D36:E36,Calculs!AD36:AH36,Calculs!BQ36:BS36))</f>
        <v/>
      </c>
      <c r="H38" s="218" t="str">
        <f>IF(ISBLANK(Paramètres!B42),"",AVERAGE(Calculs!F36:L36,Calculs!V36:AC36,Calculs!AZ36:BD36))</f>
        <v/>
      </c>
      <c r="I38" s="220" t="str">
        <f>IF(ISBLANK(Paramètres!B42),"",AVERAGE(Calculs!CP36:CX36))</f>
        <v/>
      </c>
      <c r="J38" s="221" t="str">
        <f>Calculs!GM36</f>
        <v/>
      </c>
      <c r="K38" s="222" t="str">
        <f>IF(ISBLANK(Paramètres!B42),"",AVERAGE(Calculs!CY36:DZ36))</f>
        <v/>
      </c>
      <c r="L38" s="223" t="str">
        <f>IF(ISBLANK(Paramètres!B42),"",AVERAGE(Calculs!EA36:FK36))</f>
        <v/>
      </c>
      <c r="M38" s="218" t="str">
        <f>IF(ISBLANK(Paramètres!B42),"",AVERAGE(Calculs!FL36:FW36))</f>
        <v/>
      </c>
      <c r="N38" s="223" t="str">
        <f>IF(ISBLANK(Paramètres!B42),"",AVERAGE(Calculs!FX36:GL36))</f>
        <v/>
      </c>
      <c r="O38" s="224" t="str">
        <f>Calculs!GN36</f>
        <v/>
      </c>
      <c r="P38" s="205"/>
    </row>
    <row r="39" spans="1:16" ht="14.5" thickBot="1" x14ac:dyDescent="0.3">
      <c r="A39" s="282" t="str">
        <f>IF(ISBLANK(Paramètres!B43),"",Paramètres!B43)</f>
        <v/>
      </c>
      <c r="B39" s="276" t="str">
        <f>IF(ISBLANK(Paramètres!B43),"",AVERAGE(Calculs!AR37:AU37,Calculs!CD37:CO37))</f>
        <v/>
      </c>
      <c r="C39" s="218" t="str">
        <f>IF(ISBLANK(Paramètres!B43),"",AVERAGE(Calculs!M37:R37,Calculs!AM37:AP37,Calculs!AV37:AZ37,Calculs!BE37:BI37,Calculs!BT37:BX37))</f>
        <v/>
      </c>
      <c r="D39" s="219" t="str">
        <f>IF(ISBLANK(Paramètres!B43),"",AVERAGE(Calculs!BY37:CC37))</f>
        <v/>
      </c>
      <c r="E39" s="219" t="str">
        <f>IF(ISBLANK(Paramètres!B43),"",AVERAGE(Calculs!BJ37:BP37,Calculs!AI37:AM37))</f>
        <v/>
      </c>
      <c r="F39" s="218" t="str">
        <f>IF(ISBLANK(Paramètres!B43),"",AVERAGE(Calculs!B37:C37,Calculs!S37:U37))</f>
        <v/>
      </c>
      <c r="G39" s="218" t="str">
        <f>IF(ISBLANK(Paramètres!B43),"",AVERAGE(Calculs!D37:E37,Calculs!AD37:AH37,Calculs!BQ37:BS37))</f>
        <v/>
      </c>
      <c r="H39" s="218" t="str">
        <f>IF(ISBLANK(Paramètres!B43),"",AVERAGE(Calculs!F37:L37,Calculs!V37:AC37,Calculs!AZ37:BD37))</f>
        <v/>
      </c>
      <c r="I39" s="220" t="str">
        <f>IF(ISBLANK(Paramètres!B43),"",AVERAGE(Calculs!CP37:CX37))</f>
        <v/>
      </c>
      <c r="J39" s="221" t="str">
        <f>Calculs!GM37</f>
        <v/>
      </c>
      <c r="K39" s="222" t="str">
        <f>IF(ISBLANK(Paramètres!B43),"",AVERAGE(Calculs!CY37:DZ37))</f>
        <v/>
      </c>
      <c r="L39" s="223" t="str">
        <f>IF(ISBLANK(Paramètres!B43),"",AVERAGE(Calculs!EA37:FK37))</f>
        <v/>
      </c>
      <c r="M39" s="218" t="str">
        <f>IF(ISBLANK(Paramètres!B43),"",AVERAGE(Calculs!FL37:FW37))</f>
        <v/>
      </c>
      <c r="N39" s="223" t="str">
        <f>IF(ISBLANK(Paramètres!B43),"",AVERAGE(Calculs!FX37:GL37))</f>
        <v/>
      </c>
      <c r="O39" s="224" t="str">
        <f>Calculs!GN37</f>
        <v/>
      </c>
      <c r="P39" s="205"/>
    </row>
    <row r="40" spans="1:16" ht="14.5" thickBot="1" x14ac:dyDescent="0.3">
      <c r="A40" s="282" t="str">
        <f>IF(ISBLANK(Paramètres!B44),"",Paramètres!B44)</f>
        <v/>
      </c>
      <c r="B40" s="276" t="str">
        <f>IF(ISBLANK(Paramètres!B44),"",AVERAGE(Calculs!AR38:AU38,Calculs!CD38:CO38))</f>
        <v/>
      </c>
      <c r="C40" s="218" t="str">
        <f>IF(ISBLANK(Paramètres!B44),"",AVERAGE(Calculs!M38:R38,Calculs!AM38:AP38,Calculs!AV38:AZ38,Calculs!BE38:BI38,Calculs!BT38:BX38))</f>
        <v/>
      </c>
      <c r="D40" s="219" t="str">
        <f>IF(ISBLANK(Paramètres!B44),"",AVERAGE(Calculs!BY38:CC38))</f>
        <v/>
      </c>
      <c r="E40" s="219" t="str">
        <f>IF(ISBLANK(Paramètres!B44),"",AVERAGE(Calculs!BJ38:BP38,Calculs!AI38:AM38))</f>
        <v/>
      </c>
      <c r="F40" s="218" t="str">
        <f>IF(ISBLANK(Paramètres!B44),"",AVERAGE(Calculs!B38:C38,Calculs!S38:U38))</f>
        <v/>
      </c>
      <c r="G40" s="218" t="str">
        <f>IF(ISBLANK(Paramètres!B44),"",AVERAGE(Calculs!D38:E38,Calculs!AD38:AH38,Calculs!BQ38:BS38))</f>
        <v/>
      </c>
      <c r="H40" s="218" t="str">
        <f>IF(ISBLANK(Paramètres!B44),"",AVERAGE(Calculs!F38:L38,Calculs!V38:AC38,Calculs!AZ38:BD38))</f>
        <v/>
      </c>
      <c r="I40" s="220" t="str">
        <f>IF(ISBLANK(Paramètres!B44),"",AVERAGE(Calculs!CP38:CX38))</f>
        <v/>
      </c>
      <c r="J40" s="221" t="str">
        <f>Calculs!GM38</f>
        <v/>
      </c>
      <c r="K40" s="222" t="str">
        <f>IF(ISBLANK(Paramètres!B44),"",AVERAGE(Calculs!CY38:DZ38))</f>
        <v/>
      </c>
      <c r="L40" s="223" t="str">
        <f>IF(ISBLANK(Paramètres!B44),"",AVERAGE(Calculs!EA38:FK38))</f>
        <v/>
      </c>
      <c r="M40" s="218" t="str">
        <f>IF(ISBLANK(Paramètres!B44),"",AVERAGE(Calculs!FL38:FW38))</f>
        <v/>
      </c>
      <c r="N40" s="223" t="str">
        <f>IF(ISBLANK(Paramètres!B44),"",AVERAGE(Calculs!FX38:GL38))</f>
        <v/>
      </c>
      <c r="O40" s="224" t="str">
        <f>Calculs!GN38</f>
        <v/>
      </c>
      <c r="P40" s="205"/>
    </row>
    <row r="41" spans="1:16" ht="14.5" thickBot="1" x14ac:dyDescent="0.3">
      <c r="A41" s="282" t="str">
        <f>IF(ISBLANK(Paramètres!B45),"",Paramètres!B45)</f>
        <v/>
      </c>
      <c r="B41" s="276" t="str">
        <f>IF(ISBLANK(Paramètres!B45),"",AVERAGE(Calculs!AR39:AU39,Calculs!CD39:CO39))</f>
        <v/>
      </c>
      <c r="C41" s="218" t="str">
        <f>IF(ISBLANK(Paramètres!B45),"",AVERAGE(Calculs!M39:R39,Calculs!AM39:AP39,Calculs!AV39:AZ39,Calculs!BE39:BI39,Calculs!BT39:BX39))</f>
        <v/>
      </c>
      <c r="D41" s="219" t="str">
        <f>IF(ISBLANK(Paramètres!B45),"",AVERAGE(Calculs!BY39:CC39))</f>
        <v/>
      </c>
      <c r="E41" s="219" t="str">
        <f>IF(ISBLANK(Paramètres!B45),"",AVERAGE(Calculs!BJ39:BP39,Calculs!AI39:AM39))</f>
        <v/>
      </c>
      <c r="F41" s="218" t="str">
        <f>IF(ISBLANK(Paramètres!B45),"",AVERAGE(Calculs!B39:C39,Calculs!S39:U39))</f>
        <v/>
      </c>
      <c r="G41" s="218" t="str">
        <f>IF(ISBLANK(Paramètres!B45),"",AVERAGE(Calculs!D39:E39,Calculs!AD39:AH39,Calculs!BQ39:BS39))</f>
        <v/>
      </c>
      <c r="H41" s="218" t="str">
        <f>IF(ISBLANK(Paramètres!B45),"",AVERAGE(Calculs!F39:L39,Calculs!V39:AC39,Calculs!AZ39:BD39))</f>
        <v/>
      </c>
      <c r="I41" s="220" t="str">
        <f>IF(ISBLANK(Paramètres!B45),"",AVERAGE(Calculs!CP39:CX39))</f>
        <v/>
      </c>
      <c r="J41" s="221" t="str">
        <f>Calculs!GM39</f>
        <v/>
      </c>
      <c r="K41" s="222" t="str">
        <f>IF(ISBLANK(Paramètres!B45),"",AVERAGE(Calculs!CY39:DZ39))</f>
        <v/>
      </c>
      <c r="L41" s="223" t="str">
        <f>IF(ISBLANK(Paramètres!B45),"",AVERAGE(Calculs!EA39:FK39))</f>
        <v/>
      </c>
      <c r="M41" s="218" t="str">
        <f>IF(ISBLANK(Paramètres!B45),"",AVERAGE(Calculs!FL39:FW39))</f>
        <v/>
      </c>
      <c r="N41" s="223" t="str">
        <f>IF(ISBLANK(Paramètres!B45),"",AVERAGE(Calculs!FX39:GL39))</f>
        <v/>
      </c>
      <c r="O41" s="224" t="str">
        <f>Calculs!GN39</f>
        <v/>
      </c>
      <c r="P41" s="205"/>
    </row>
    <row r="42" spans="1:16" ht="14.5" thickBot="1" x14ac:dyDescent="0.3">
      <c r="A42" s="282" t="str">
        <f>IF(ISBLANK(Paramètres!B46),"",Paramètres!B46)</f>
        <v/>
      </c>
      <c r="B42" s="276" t="str">
        <f>IF(ISBLANK(Paramètres!B46),"",AVERAGE(Calculs!AR40:AU40,Calculs!CD40:CO40))</f>
        <v/>
      </c>
      <c r="C42" s="218" t="str">
        <f>IF(ISBLANK(Paramètres!B46),"",AVERAGE(Calculs!M40:R40,Calculs!AM40:AP40,Calculs!AV40:AZ40,Calculs!BE40:BI40,Calculs!BT40:BX40))</f>
        <v/>
      </c>
      <c r="D42" s="219" t="str">
        <f>IF(ISBLANK(Paramètres!B46),"",AVERAGE(Calculs!BY40:CC40))</f>
        <v/>
      </c>
      <c r="E42" s="219" t="str">
        <f>IF(ISBLANK(Paramètres!B46),"",AVERAGE(Calculs!BJ40:BP40,Calculs!AI40:AM40))</f>
        <v/>
      </c>
      <c r="F42" s="218" t="str">
        <f>IF(ISBLANK(Paramètres!B46),"",AVERAGE(Calculs!B40:C40,Calculs!S40:U40))</f>
        <v/>
      </c>
      <c r="G42" s="218" t="str">
        <f>IF(ISBLANK(Paramètres!B46),"",AVERAGE(Calculs!D40:E40,Calculs!AD40:AH40,Calculs!BQ40:BS40))</f>
        <v/>
      </c>
      <c r="H42" s="218" t="str">
        <f>IF(ISBLANK(Paramètres!B46),"",AVERAGE(Calculs!F40:L40,Calculs!V40:AC40,Calculs!AZ40:BD40))</f>
        <v/>
      </c>
      <c r="I42" s="220" t="str">
        <f>IF(ISBLANK(Paramètres!B46),"",AVERAGE(Calculs!CP40:CX40))</f>
        <v/>
      </c>
      <c r="J42" s="221" t="str">
        <f>Calculs!GM40</f>
        <v/>
      </c>
      <c r="K42" s="222" t="str">
        <f>IF(ISBLANK(Paramètres!B46),"",AVERAGE(Calculs!CY40:DZ40))</f>
        <v/>
      </c>
      <c r="L42" s="223" t="str">
        <f>IF(ISBLANK(Paramètres!B46),"",AVERAGE(Calculs!EA40:FK40))</f>
        <v/>
      </c>
      <c r="M42" s="218" t="str">
        <f>IF(ISBLANK(Paramètres!B46),"",AVERAGE(Calculs!FL40:FW40))</f>
        <v/>
      </c>
      <c r="N42" s="223" t="str">
        <f>IF(ISBLANK(Paramètres!B46),"",AVERAGE(Calculs!FX40:GL40))</f>
        <v/>
      </c>
      <c r="O42" s="224" t="str">
        <f>Calculs!GN40</f>
        <v/>
      </c>
      <c r="P42" s="205"/>
    </row>
    <row r="43" spans="1:16" ht="14.5" thickBot="1" x14ac:dyDescent="0.3">
      <c r="A43" s="282" t="str">
        <f>IF(ISBLANK(Paramètres!B47),"",Paramètres!B47)</f>
        <v/>
      </c>
      <c r="B43" s="276" t="str">
        <f>IF(ISBLANK(Paramètres!B47),"",AVERAGE(Calculs!AR41:AU41,Calculs!CD41:CO41))</f>
        <v/>
      </c>
      <c r="C43" s="218" t="str">
        <f>IF(ISBLANK(Paramètres!B47),"",AVERAGE(Calculs!M41:R41,Calculs!AM41:AP41,Calculs!AV41:AZ41,Calculs!BE41:BI41,Calculs!BT41:BX41))</f>
        <v/>
      </c>
      <c r="D43" s="219" t="str">
        <f>IF(ISBLANK(Paramètres!B47),"",AVERAGE(Calculs!BY41:CC41))</f>
        <v/>
      </c>
      <c r="E43" s="219" t="str">
        <f>IF(ISBLANK(Paramètres!B47),"",AVERAGE(Calculs!BJ41:BP41,Calculs!AI41:AM41))</f>
        <v/>
      </c>
      <c r="F43" s="218" t="str">
        <f>IF(ISBLANK(Paramètres!B47),"",AVERAGE(Calculs!B41:C41,Calculs!S41:U41))</f>
        <v/>
      </c>
      <c r="G43" s="218" t="str">
        <f>IF(ISBLANK(Paramètres!B47),"",AVERAGE(Calculs!D41:E41,Calculs!AD41:AH41,Calculs!BQ41:BS41))</f>
        <v/>
      </c>
      <c r="H43" s="218" t="str">
        <f>IF(ISBLANK(Paramètres!B47),"",AVERAGE(Calculs!F41:L41,Calculs!V41:AC41,Calculs!AZ41:BD41))</f>
        <v/>
      </c>
      <c r="I43" s="220" t="str">
        <f>IF(ISBLANK(Paramètres!B47),"",AVERAGE(Calculs!CP41:CX41))</f>
        <v/>
      </c>
      <c r="J43" s="221" t="str">
        <f>Calculs!GM41</f>
        <v/>
      </c>
      <c r="K43" s="222" t="str">
        <f>IF(ISBLANK(Paramètres!B47),"",AVERAGE(Calculs!CY41:DZ41))</f>
        <v/>
      </c>
      <c r="L43" s="223" t="str">
        <f>IF(ISBLANK(Paramètres!B47),"",AVERAGE(Calculs!EA41:FK41))</f>
        <v/>
      </c>
      <c r="M43" s="218" t="str">
        <f>IF(ISBLANK(Paramètres!B47),"",AVERAGE(Calculs!FL41:FW41))</f>
        <v/>
      </c>
      <c r="N43" s="223" t="str">
        <f>IF(ISBLANK(Paramètres!B47),"",AVERAGE(Calculs!FX41:GL41))</f>
        <v/>
      </c>
      <c r="O43" s="224" t="str">
        <f>Calculs!GN41</f>
        <v/>
      </c>
      <c r="P43" s="205"/>
    </row>
    <row r="44" spans="1:16" ht="14.5" thickBot="1" x14ac:dyDescent="0.3">
      <c r="A44" s="282" t="str">
        <f>IF(ISBLANK(Paramètres!B48),"",Paramètres!B48)</f>
        <v/>
      </c>
      <c r="B44" s="276" t="str">
        <f>IF(ISBLANK(Paramètres!B48),"",AVERAGE(Calculs!AR42:AU42,Calculs!CD42:CO42))</f>
        <v/>
      </c>
      <c r="C44" s="218" t="str">
        <f>IF(ISBLANK(Paramètres!B48),"",AVERAGE(Calculs!M42:R42,Calculs!AM42:AP42,Calculs!AV42:AZ42,Calculs!BE42:BI42,Calculs!BT42:BX42))</f>
        <v/>
      </c>
      <c r="D44" s="219" t="str">
        <f>IF(ISBLANK(Paramètres!B48),"",AVERAGE(Calculs!BY42:CC42))</f>
        <v/>
      </c>
      <c r="E44" s="219" t="str">
        <f>IF(ISBLANK(Paramètres!B48),"",AVERAGE(Calculs!BJ42:BP42,Calculs!AI42:AM42))</f>
        <v/>
      </c>
      <c r="F44" s="218" t="str">
        <f>IF(ISBLANK(Paramètres!B48),"",AVERAGE(Calculs!B42:C42,Calculs!S42:U42))</f>
        <v/>
      </c>
      <c r="G44" s="218" t="str">
        <f>IF(ISBLANK(Paramètres!B48),"",AVERAGE(Calculs!D42:E42,Calculs!AD42:AH42,Calculs!BQ42:BS42))</f>
        <v/>
      </c>
      <c r="H44" s="218" t="str">
        <f>IF(ISBLANK(Paramètres!B48),"",AVERAGE(Calculs!F42:L42,Calculs!V42:AC42,Calculs!AZ42:BD42))</f>
        <v/>
      </c>
      <c r="I44" s="220" t="str">
        <f>IF(ISBLANK(Paramètres!B48),"",AVERAGE(Calculs!CP42:CX42))</f>
        <v/>
      </c>
      <c r="J44" s="221" t="str">
        <f>Calculs!GM42</f>
        <v/>
      </c>
      <c r="K44" s="222" t="str">
        <f>IF(ISBLANK(Paramètres!B48),"",AVERAGE(Calculs!CY42:DZ42))</f>
        <v/>
      </c>
      <c r="L44" s="223" t="str">
        <f>IF(ISBLANK(Paramètres!B48),"",AVERAGE(Calculs!EA42:FK42))</f>
        <v/>
      </c>
      <c r="M44" s="218" t="str">
        <f>IF(ISBLANK(Paramètres!B48),"",AVERAGE(Calculs!FL42:FW42))</f>
        <v/>
      </c>
      <c r="N44" s="223" t="str">
        <f>IF(ISBLANK(Paramètres!B48),"",AVERAGE(Calculs!FX42:GL42))</f>
        <v/>
      </c>
      <c r="O44" s="224" t="str">
        <f>Calculs!GN42</f>
        <v/>
      </c>
      <c r="P44" s="205"/>
    </row>
    <row r="45" spans="1:16" ht="14.5" thickBot="1" x14ac:dyDescent="0.3">
      <c r="A45" s="282" t="str">
        <f>IF(ISBLANK(Paramètres!B49),"",Paramètres!B49)</f>
        <v/>
      </c>
      <c r="B45" s="276" t="str">
        <f>IF(ISBLANK(Paramètres!B49),"",AVERAGE(Calculs!AR43:AU43,Calculs!CD43:CO43))</f>
        <v/>
      </c>
      <c r="C45" s="218" t="str">
        <f>IF(ISBLANK(Paramètres!B49),"",AVERAGE(Calculs!M43:R43,Calculs!AM43:AP43,Calculs!AV43:AZ43,Calculs!BE43:BI43,Calculs!BT43:BX43))</f>
        <v/>
      </c>
      <c r="D45" s="219" t="str">
        <f>IF(ISBLANK(Paramètres!B49),"",AVERAGE(Calculs!BY43:CC43))</f>
        <v/>
      </c>
      <c r="E45" s="219" t="str">
        <f>IF(ISBLANK(Paramètres!B49),"",AVERAGE(Calculs!BJ43:BP43,Calculs!AI43:AM43))</f>
        <v/>
      </c>
      <c r="F45" s="218" t="str">
        <f>IF(ISBLANK(Paramètres!B49),"",AVERAGE(Calculs!B43:C43,Calculs!S43:U43))</f>
        <v/>
      </c>
      <c r="G45" s="218" t="str">
        <f>IF(ISBLANK(Paramètres!B49),"",AVERAGE(Calculs!D43:E43,Calculs!AD43:AH43,Calculs!BQ43:BS43))</f>
        <v/>
      </c>
      <c r="H45" s="218" t="str">
        <f>IF(ISBLANK(Paramètres!B49),"",AVERAGE(Calculs!F43:L43,Calculs!V43:AC43,Calculs!AZ43:BD43))</f>
        <v/>
      </c>
      <c r="I45" s="220" t="str">
        <f>IF(ISBLANK(Paramètres!B49),"",AVERAGE(Calculs!CP43:CX43))</f>
        <v/>
      </c>
      <c r="J45" s="221" t="str">
        <f>Calculs!GM43</f>
        <v/>
      </c>
      <c r="K45" s="222" t="str">
        <f>IF(ISBLANK(Paramètres!B49),"",AVERAGE(Calculs!CY43:DZ43))</f>
        <v/>
      </c>
      <c r="L45" s="223" t="str">
        <f>IF(ISBLANK(Paramètres!B49),"",AVERAGE(Calculs!EA43:FK43))</f>
        <v/>
      </c>
      <c r="M45" s="218" t="str">
        <f>IF(ISBLANK(Paramètres!B49),"",AVERAGE(Calculs!FL43:FW43))</f>
        <v/>
      </c>
      <c r="N45" s="223" t="str">
        <f>IF(ISBLANK(Paramètres!B49),"",AVERAGE(Calculs!FX43:GL43))</f>
        <v/>
      </c>
      <c r="O45" s="224" t="str">
        <f>Calculs!GN43</f>
        <v/>
      </c>
      <c r="P45" s="205"/>
    </row>
    <row r="46" spans="1:16" ht="14.5" thickBot="1" x14ac:dyDescent="0.3">
      <c r="A46" s="282" t="str">
        <f>IF(ISBLANK(Paramètres!B50),"",Paramètres!B50)</f>
        <v/>
      </c>
      <c r="B46" s="276" t="str">
        <f>IF(ISBLANK(Paramètres!B50),"",AVERAGE(Calculs!AR44:AU44,Calculs!CD44:CO44))</f>
        <v/>
      </c>
      <c r="C46" s="218" t="str">
        <f>IF(ISBLANK(Paramètres!B50),"",AVERAGE(Calculs!M44:R44,Calculs!AM44:AP44,Calculs!AV44:AZ44,Calculs!BE44:BI44,Calculs!BT44:BX44))</f>
        <v/>
      </c>
      <c r="D46" s="219" t="str">
        <f>IF(ISBLANK(Paramètres!B50),"",AVERAGE(Calculs!BY44:CC44))</f>
        <v/>
      </c>
      <c r="E46" s="219" t="str">
        <f>IF(ISBLANK(Paramètres!B50),"",AVERAGE(Calculs!BJ44:BP44,Calculs!AI44:AM44))</f>
        <v/>
      </c>
      <c r="F46" s="218" t="str">
        <f>IF(ISBLANK(Paramètres!B50),"",AVERAGE(Calculs!B44:C44,Calculs!S44:U44))</f>
        <v/>
      </c>
      <c r="G46" s="218" t="str">
        <f>IF(ISBLANK(Paramètres!B50),"",AVERAGE(Calculs!D44:E44,Calculs!AD44:AH44,Calculs!BQ44:BS44))</f>
        <v/>
      </c>
      <c r="H46" s="218" t="str">
        <f>IF(ISBLANK(Paramètres!B50),"",AVERAGE(Calculs!F44:L44,Calculs!V44:AC44,Calculs!AZ44:BD44))</f>
        <v/>
      </c>
      <c r="I46" s="220" t="str">
        <f>IF(ISBLANK(Paramètres!B50),"",AVERAGE(Calculs!CP44:CX44))</f>
        <v/>
      </c>
      <c r="J46" s="221" t="str">
        <f>Calculs!GM44</f>
        <v/>
      </c>
      <c r="K46" s="222" t="str">
        <f>IF(ISBLANK(Paramètres!B50),"",AVERAGE(Calculs!CY44:DZ44))</f>
        <v/>
      </c>
      <c r="L46" s="223" t="str">
        <f>IF(ISBLANK(Paramètres!B50),"",AVERAGE(Calculs!EA44:FK44))</f>
        <v/>
      </c>
      <c r="M46" s="218" t="str">
        <f>IF(ISBLANK(Paramètres!B50),"",AVERAGE(Calculs!FL44:FW44))</f>
        <v/>
      </c>
      <c r="N46" s="223" t="str">
        <f>IF(ISBLANK(Paramètres!B50),"",AVERAGE(Calculs!FX44:GL44))</f>
        <v/>
      </c>
      <c r="O46" s="224" t="str">
        <f>Calculs!GN44</f>
        <v/>
      </c>
      <c r="P46" s="205"/>
    </row>
    <row r="47" spans="1:16" ht="14.5" thickBot="1" x14ac:dyDescent="0.3">
      <c r="A47" s="282" t="str">
        <f>IF(ISBLANK(Paramètres!B51),"",Paramètres!B51)</f>
        <v/>
      </c>
      <c r="B47" s="276" t="str">
        <f>IF(ISBLANK(Paramètres!B51),"",AVERAGE(Calculs!AR45:AU45,Calculs!CD45:CO45))</f>
        <v/>
      </c>
      <c r="C47" s="218" t="str">
        <f>IF(ISBLANK(Paramètres!B51),"",AVERAGE(Calculs!M45:R45,Calculs!AM45:AP45,Calculs!AV45:AZ45,Calculs!BE45:BI45,Calculs!BT45:BX45))</f>
        <v/>
      </c>
      <c r="D47" s="219" t="str">
        <f>IF(ISBLANK(Paramètres!B51),"",AVERAGE(Calculs!BY45:CC45))</f>
        <v/>
      </c>
      <c r="E47" s="219" t="str">
        <f>IF(ISBLANK(Paramètres!B51),"",AVERAGE(Calculs!BJ45:BP45,Calculs!AI45:AM45))</f>
        <v/>
      </c>
      <c r="F47" s="218" t="str">
        <f>IF(ISBLANK(Paramètres!B51),"",AVERAGE(Calculs!B45:C45,Calculs!S45:U45))</f>
        <v/>
      </c>
      <c r="G47" s="218" t="str">
        <f>IF(ISBLANK(Paramètres!B51),"",AVERAGE(Calculs!D45:E45,Calculs!AD45:AH45,Calculs!BQ45:BS45))</f>
        <v/>
      </c>
      <c r="H47" s="218" t="str">
        <f>IF(ISBLANK(Paramètres!B51),"",AVERAGE(Calculs!F45:L45,Calculs!V45:AC45,Calculs!AZ45:BD45))</f>
        <v/>
      </c>
      <c r="I47" s="220" t="str">
        <f>IF(ISBLANK(Paramètres!B51),"",AVERAGE(Calculs!CP45:CX45))</f>
        <v/>
      </c>
      <c r="J47" s="221" t="str">
        <f>Calculs!GM45</f>
        <v/>
      </c>
      <c r="K47" s="222" t="str">
        <f>IF(ISBLANK(Paramètres!B51),"",AVERAGE(Calculs!CY45:DZ45))</f>
        <v/>
      </c>
      <c r="L47" s="223" t="str">
        <f>IF(ISBLANK(Paramètres!B51),"",AVERAGE(Calculs!EA45:FK45))</f>
        <v/>
      </c>
      <c r="M47" s="218" t="str">
        <f>IF(ISBLANK(Paramètres!B51),"",AVERAGE(Calculs!FL45:FW45))</f>
        <v/>
      </c>
      <c r="N47" s="223" t="str">
        <f>IF(ISBLANK(Paramètres!B51),"",AVERAGE(Calculs!FX45:GL45))</f>
        <v/>
      </c>
      <c r="O47" s="224" t="str">
        <f>Calculs!GN45</f>
        <v/>
      </c>
      <c r="P47" s="205"/>
    </row>
    <row r="48" spans="1:16" ht="14.5" thickBot="1" x14ac:dyDescent="0.3">
      <c r="A48" s="282" t="str">
        <f>IF(ISBLANK(Paramètres!B52),"",Paramètres!B52)</f>
        <v/>
      </c>
      <c r="B48" s="276" t="str">
        <f>IF(ISBLANK(Paramètres!B52),"",AVERAGE(Calculs!AR46:AU46,Calculs!CD46:CO46))</f>
        <v/>
      </c>
      <c r="C48" s="218" t="str">
        <f>IF(ISBLANK(Paramètres!B52),"",AVERAGE(Calculs!M46:R46,Calculs!AM46:AP46,Calculs!AV46:AZ46,Calculs!BE46:BI46,Calculs!BT46:BX46))</f>
        <v/>
      </c>
      <c r="D48" s="219" t="str">
        <f>IF(ISBLANK(Paramètres!B52),"",AVERAGE(Calculs!BY46:CC46))</f>
        <v/>
      </c>
      <c r="E48" s="219" t="str">
        <f>IF(ISBLANK(Paramètres!B52),"",AVERAGE(Calculs!BJ46:BP46,Calculs!AI46:AM46))</f>
        <v/>
      </c>
      <c r="F48" s="218" t="str">
        <f>IF(ISBLANK(Paramètres!B52),"",AVERAGE(Calculs!B46:C46,Calculs!S46:U46))</f>
        <v/>
      </c>
      <c r="G48" s="218" t="str">
        <f>IF(ISBLANK(Paramètres!B52),"",AVERAGE(Calculs!D46:E46,Calculs!AD46:AH46,Calculs!BQ46:BS46))</f>
        <v/>
      </c>
      <c r="H48" s="218" t="str">
        <f>IF(ISBLANK(Paramètres!B52),"",AVERAGE(Calculs!F46:L46,Calculs!V46:AC46,Calculs!AZ46:BD46))</f>
        <v/>
      </c>
      <c r="I48" s="220" t="str">
        <f>IF(ISBLANK(Paramètres!B52),"",AVERAGE(Calculs!CP46:CX46))</f>
        <v/>
      </c>
      <c r="J48" s="221" t="str">
        <f>Calculs!GM46</f>
        <v/>
      </c>
      <c r="K48" s="222" t="str">
        <f>IF(ISBLANK(Paramètres!B52),"",AVERAGE(Calculs!CY46:DZ46))</f>
        <v/>
      </c>
      <c r="L48" s="223" t="str">
        <f>IF(ISBLANK(Paramètres!B52),"",AVERAGE(Calculs!EA46:FK46))</f>
        <v/>
      </c>
      <c r="M48" s="218" t="str">
        <f>IF(ISBLANK(Paramètres!B52),"",AVERAGE(Calculs!FL46:FW46))</f>
        <v/>
      </c>
      <c r="N48" s="223" t="str">
        <f>IF(ISBLANK(Paramètres!B52),"",AVERAGE(Calculs!FX46:GL46))</f>
        <v/>
      </c>
      <c r="O48" s="224" t="str">
        <f>Calculs!GN46</f>
        <v/>
      </c>
      <c r="P48" s="205"/>
    </row>
    <row r="49" spans="1:16" ht="14.5" thickBot="1" x14ac:dyDescent="0.3">
      <c r="A49" s="282" t="str">
        <f>IF(ISBLANK(Paramètres!B53),"",Paramètres!B53)</f>
        <v/>
      </c>
      <c r="B49" s="276" t="str">
        <f>IF(ISBLANK(Paramètres!B53),"",AVERAGE(Calculs!AR47:AU47,Calculs!CD47:CO47))</f>
        <v/>
      </c>
      <c r="C49" s="218" t="str">
        <f>IF(ISBLANK(Paramètres!B53),"",AVERAGE(Calculs!M47:R47,Calculs!AM47:AP47,Calculs!AV47:AZ47,Calculs!BE47:BI47,Calculs!BT47:BX47))</f>
        <v/>
      </c>
      <c r="D49" s="219" t="str">
        <f>IF(ISBLANK(Paramètres!B53),"",AVERAGE(Calculs!BY47:CC47))</f>
        <v/>
      </c>
      <c r="E49" s="219" t="str">
        <f>IF(ISBLANK(Paramètres!B53),"",AVERAGE(Calculs!BJ47:BP47,Calculs!AI47:AM47))</f>
        <v/>
      </c>
      <c r="F49" s="218" t="str">
        <f>IF(ISBLANK(Paramètres!B53),"",AVERAGE(Calculs!B47:C47,Calculs!S47:U47))</f>
        <v/>
      </c>
      <c r="G49" s="218" t="str">
        <f>IF(ISBLANK(Paramètres!B53),"",AVERAGE(Calculs!D47:E47,Calculs!AD47:AH47,Calculs!BQ47:BS47))</f>
        <v/>
      </c>
      <c r="H49" s="218" t="str">
        <f>IF(ISBLANK(Paramètres!B53),"",AVERAGE(Calculs!F47:L47,Calculs!V47:AC47,Calculs!AZ47:BD47))</f>
        <v/>
      </c>
      <c r="I49" s="220" t="str">
        <f>IF(ISBLANK(Paramètres!B53),"",AVERAGE(Calculs!CP47:CX47))</f>
        <v/>
      </c>
      <c r="J49" s="221" t="str">
        <f>Calculs!GM47</f>
        <v/>
      </c>
      <c r="K49" s="222" t="str">
        <f>IF(ISBLANK(Paramètres!B53),"",AVERAGE(Calculs!CY47:DZ47))</f>
        <v/>
      </c>
      <c r="L49" s="223" t="str">
        <f>IF(ISBLANK(Paramètres!B53),"",AVERAGE(Calculs!EA47:FK47))</f>
        <v/>
      </c>
      <c r="M49" s="218" t="str">
        <f>IF(ISBLANK(Paramètres!B53),"",AVERAGE(Calculs!FL47:FW47))</f>
        <v/>
      </c>
      <c r="N49" s="223" t="str">
        <f>IF(ISBLANK(Paramètres!B53),"",AVERAGE(Calculs!FX47:GL47))</f>
        <v/>
      </c>
      <c r="O49" s="224" t="str">
        <f>Calculs!GN47</f>
        <v/>
      </c>
      <c r="P49" s="205"/>
    </row>
    <row r="50" spans="1:16" ht="14.5" thickBot="1" x14ac:dyDescent="0.3">
      <c r="A50" s="282" t="str">
        <f>IF(ISBLANK(Paramètres!B54),"",Paramètres!B54)</f>
        <v/>
      </c>
      <c r="B50" s="276" t="str">
        <f>IF(ISBLANK(Paramètres!B54),"",AVERAGE(Calculs!AR48:AU48,Calculs!CD48:CO48))</f>
        <v/>
      </c>
      <c r="C50" s="218" t="str">
        <f>IF(ISBLANK(Paramètres!B54),"",AVERAGE(Calculs!M48:R48,Calculs!AM48:AP48,Calculs!AV48:AZ48,Calculs!BE48:BI48,Calculs!BT48:BX48))</f>
        <v/>
      </c>
      <c r="D50" s="219" t="str">
        <f>IF(ISBLANK(Paramètres!B54),"",AVERAGE(Calculs!BY48:CC48))</f>
        <v/>
      </c>
      <c r="E50" s="219" t="str">
        <f>IF(ISBLANK(Paramètres!B54),"",AVERAGE(Calculs!BJ48:BP48,Calculs!AI48:AM48))</f>
        <v/>
      </c>
      <c r="F50" s="218" t="str">
        <f>IF(ISBLANK(Paramètres!B54),"",AVERAGE(Calculs!B48:C48,Calculs!S48:U48))</f>
        <v/>
      </c>
      <c r="G50" s="218" t="str">
        <f>IF(ISBLANK(Paramètres!B54),"",AVERAGE(Calculs!D48:E48,Calculs!AD48:AH48,Calculs!BQ48:BS48))</f>
        <v/>
      </c>
      <c r="H50" s="218" t="str">
        <f>IF(ISBLANK(Paramètres!B54),"",AVERAGE(Calculs!F48:L48,Calculs!V48:AC48,Calculs!AZ48:BD48))</f>
        <v/>
      </c>
      <c r="I50" s="220" t="str">
        <f>IF(ISBLANK(Paramètres!B54),"",AVERAGE(Calculs!CP48:CX48))</f>
        <v/>
      </c>
      <c r="J50" s="221" t="str">
        <f>Calculs!GM48</f>
        <v/>
      </c>
      <c r="K50" s="222" t="str">
        <f>IF(ISBLANK(Paramètres!B54),"",AVERAGE(Calculs!CY48:DZ48))</f>
        <v/>
      </c>
      <c r="L50" s="223" t="str">
        <f>IF(ISBLANK(Paramètres!B54),"",AVERAGE(Calculs!EA48:FK48))</f>
        <v/>
      </c>
      <c r="M50" s="218" t="str">
        <f>IF(ISBLANK(Paramètres!B54),"",AVERAGE(Calculs!FL48:FW48))</f>
        <v/>
      </c>
      <c r="N50" s="223" t="str">
        <f>IF(ISBLANK(Paramètres!B54),"",AVERAGE(Calculs!FX48:GL48))</f>
        <v/>
      </c>
      <c r="O50" s="224" t="str">
        <f>Calculs!GN48</f>
        <v/>
      </c>
      <c r="P50" s="205"/>
    </row>
    <row r="51" spans="1:16" ht="14.5" thickBot="1" x14ac:dyDescent="0.3">
      <c r="A51" s="282" t="str">
        <f>IF(ISBLANK(Paramètres!B55),"",Paramètres!B55)</f>
        <v/>
      </c>
      <c r="B51" s="276" t="str">
        <f>IF(ISBLANK(Paramètres!B55),"",AVERAGE(Calculs!AR49:AU49,Calculs!CD49:CO49))</f>
        <v/>
      </c>
      <c r="C51" s="218" t="str">
        <f>IF(ISBLANK(Paramètres!B55),"",AVERAGE(Calculs!M49:R49,Calculs!AM49:AP49,Calculs!AV49:AZ49,Calculs!BE49:BI49,Calculs!BT49:BX49))</f>
        <v/>
      </c>
      <c r="D51" s="219" t="str">
        <f>IF(ISBLANK(Paramètres!B55),"",AVERAGE(Calculs!BY49:CC49))</f>
        <v/>
      </c>
      <c r="E51" s="219" t="str">
        <f>IF(ISBLANK(Paramètres!B55),"",AVERAGE(Calculs!BJ49:BP49,Calculs!AI49:AM49))</f>
        <v/>
      </c>
      <c r="F51" s="218" t="str">
        <f>IF(ISBLANK(Paramètres!B55),"",AVERAGE(Calculs!B49:C49,Calculs!S49:U49))</f>
        <v/>
      </c>
      <c r="G51" s="218" t="str">
        <f>IF(ISBLANK(Paramètres!B55),"",AVERAGE(Calculs!D49:E49,Calculs!AD49:AH49,Calculs!BQ49:BS49))</f>
        <v/>
      </c>
      <c r="H51" s="218" t="str">
        <f>IF(ISBLANK(Paramètres!B55),"",AVERAGE(Calculs!F49:L49,Calculs!V49:AC49,Calculs!AZ49:BD49))</f>
        <v/>
      </c>
      <c r="I51" s="220" t="str">
        <f>IF(ISBLANK(Paramètres!B55),"",AVERAGE(Calculs!CP49:CX49))</f>
        <v/>
      </c>
      <c r="J51" s="221" t="str">
        <f>Calculs!GM49</f>
        <v/>
      </c>
      <c r="K51" s="222" t="str">
        <f>IF(ISBLANK(Paramètres!B55),"",AVERAGE(Calculs!CY49:DZ49))</f>
        <v/>
      </c>
      <c r="L51" s="223" t="str">
        <f>IF(ISBLANK(Paramètres!B55),"",AVERAGE(Calculs!EA49:FK49))</f>
        <v/>
      </c>
      <c r="M51" s="218" t="str">
        <f>IF(ISBLANK(Paramètres!B55),"",AVERAGE(Calculs!FL49:FW49))</f>
        <v/>
      </c>
      <c r="N51" s="223" t="str">
        <f>IF(ISBLANK(Paramètres!B55),"",AVERAGE(Calculs!FX49:GL49))</f>
        <v/>
      </c>
      <c r="O51" s="224" t="str">
        <f>Calculs!GN49</f>
        <v/>
      </c>
      <c r="P51" s="205"/>
    </row>
    <row r="52" spans="1:16" ht="14.5" thickBot="1" x14ac:dyDescent="0.3">
      <c r="A52" s="282" t="str">
        <f>IF(ISBLANK(Paramètres!B56),"",Paramètres!B56)</f>
        <v/>
      </c>
      <c r="B52" s="276" t="str">
        <f>IF(ISBLANK(Paramètres!B56),"",AVERAGE(Calculs!AR50:AU50,Calculs!CD50:CO50))</f>
        <v/>
      </c>
      <c r="C52" s="218" t="str">
        <f>IF(ISBLANK(Paramètres!B56),"",AVERAGE(Calculs!M50:R50,Calculs!AM50:AP50,Calculs!AV50:AZ50,Calculs!BE50:BI50,Calculs!BT50:BX50))</f>
        <v/>
      </c>
      <c r="D52" s="219" t="str">
        <f>IF(ISBLANK(Paramètres!B56),"",AVERAGE(Calculs!BY50:CC50))</f>
        <v/>
      </c>
      <c r="E52" s="219" t="str">
        <f>IF(ISBLANK(Paramètres!B56),"",AVERAGE(Calculs!BJ50:BP50,Calculs!AI50:AM50))</f>
        <v/>
      </c>
      <c r="F52" s="218" t="str">
        <f>IF(ISBLANK(Paramètres!B56),"",AVERAGE(Calculs!B50:C50,Calculs!S50:U50))</f>
        <v/>
      </c>
      <c r="G52" s="218" t="str">
        <f>IF(ISBLANK(Paramètres!B56),"",AVERAGE(Calculs!D50:E50,Calculs!AD50:AH50,Calculs!BQ50:BS50))</f>
        <v/>
      </c>
      <c r="H52" s="218" t="str">
        <f>IF(ISBLANK(Paramètres!B56),"",AVERAGE(Calculs!F50:L50,Calculs!V50:AC50,Calculs!AZ50:BD50))</f>
        <v/>
      </c>
      <c r="I52" s="220" t="str">
        <f>IF(ISBLANK(Paramètres!B56),"",AVERAGE(Calculs!CP50:CX50))</f>
        <v/>
      </c>
      <c r="J52" s="221" t="str">
        <f>Calculs!GM50</f>
        <v/>
      </c>
      <c r="K52" s="222" t="str">
        <f>IF(ISBLANK(Paramètres!B56),"",AVERAGE(Calculs!CY50:DZ50))</f>
        <v/>
      </c>
      <c r="L52" s="223" t="str">
        <f>IF(ISBLANK(Paramètres!B56),"",AVERAGE(Calculs!EA50:FK50))</f>
        <v/>
      </c>
      <c r="M52" s="218" t="str">
        <f>IF(ISBLANK(Paramètres!B56),"",AVERAGE(Calculs!FL50:FW50))</f>
        <v/>
      </c>
      <c r="N52" s="223" t="str">
        <f>IF(ISBLANK(Paramètres!B56),"",AVERAGE(Calculs!FX50:GL50))</f>
        <v/>
      </c>
      <c r="O52" s="224" t="str">
        <f>Calculs!GN50</f>
        <v/>
      </c>
      <c r="P52" s="205"/>
    </row>
    <row r="53" spans="1:16" ht="14.5" thickBot="1" x14ac:dyDescent="0.3">
      <c r="A53" s="282" t="str">
        <f>IF(ISBLANK(Paramètres!B57),"",Paramètres!B57)</f>
        <v/>
      </c>
      <c r="B53" s="276" t="str">
        <f>IF(ISBLANK(Paramètres!B57),"",AVERAGE(Calculs!AR51:AU51,Calculs!CD51:CO51))</f>
        <v/>
      </c>
      <c r="C53" s="218" t="str">
        <f>IF(ISBLANK(Paramètres!B57),"",AVERAGE(Calculs!M51:R51,Calculs!AM51:AP51,Calculs!AV51:AZ51,Calculs!BE51:BI51,Calculs!BT51:BX51))</f>
        <v/>
      </c>
      <c r="D53" s="219" t="str">
        <f>IF(ISBLANK(Paramètres!B57),"",AVERAGE(Calculs!BY51:CC51))</f>
        <v/>
      </c>
      <c r="E53" s="219" t="str">
        <f>IF(ISBLANK(Paramètres!B57),"",AVERAGE(Calculs!BJ51:BP51,Calculs!AI51:AM51))</f>
        <v/>
      </c>
      <c r="F53" s="218" t="str">
        <f>IF(ISBLANK(Paramètres!B57),"",AVERAGE(Calculs!B51:C51,Calculs!S51:U51))</f>
        <v/>
      </c>
      <c r="G53" s="218" t="str">
        <f>IF(ISBLANK(Paramètres!B57),"",AVERAGE(Calculs!D51:E51,Calculs!AD51:AH51,Calculs!BQ51:BS51))</f>
        <v/>
      </c>
      <c r="H53" s="218" t="str">
        <f>IF(ISBLANK(Paramètres!B57),"",AVERAGE(Calculs!F51:L51,Calculs!V51:AC51,Calculs!AZ51:BD51))</f>
        <v/>
      </c>
      <c r="I53" s="220" t="str">
        <f>IF(ISBLANK(Paramètres!B57),"",AVERAGE(Calculs!CP51:CX51))</f>
        <v/>
      </c>
      <c r="J53" s="221" t="str">
        <f>Calculs!GM51</f>
        <v/>
      </c>
      <c r="K53" s="222" t="str">
        <f>IF(ISBLANK(Paramètres!B57),"",AVERAGE(Calculs!CY51:DZ51))</f>
        <v/>
      </c>
      <c r="L53" s="223" t="str">
        <f>IF(ISBLANK(Paramètres!B57),"",AVERAGE(Calculs!EA51:FK51))</f>
        <v/>
      </c>
      <c r="M53" s="218" t="str">
        <f>IF(ISBLANK(Paramètres!B57),"",AVERAGE(Calculs!FL51:FW51))</f>
        <v/>
      </c>
      <c r="N53" s="223" t="str">
        <f>IF(ISBLANK(Paramètres!B57),"",AVERAGE(Calculs!FX51:GL51))</f>
        <v/>
      </c>
      <c r="O53" s="224" t="str">
        <f>Calculs!GN51</f>
        <v/>
      </c>
      <c r="P53" s="205"/>
    </row>
    <row r="54" spans="1:16" ht="14.5" thickBot="1" x14ac:dyDescent="0.3">
      <c r="A54" s="282" t="str">
        <f>IF(ISBLANK(Paramètres!B58),"",Paramètres!B58)</f>
        <v/>
      </c>
      <c r="B54" s="274" t="str">
        <f>IF(ISBLANK(Paramètres!B58),"",AVERAGE(Calculs!AR52:AU52,Calculs!CD52:CO52))</f>
        <v/>
      </c>
      <c r="C54" s="218" t="str">
        <f>IF(ISBLANK(Paramètres!B58),"",AVERAGE(Calculs!M52:R52,Calculs!AM52:AP52,Calculs!AV52:AZ52,Calculs!BE52:BI52,Calculs!BT52:BX52))</f>
        <v/>
      </c>
      <c r="D54" s="219" t="str">
        <f>IF(ISBLANK(Paramètres!B58),"",AVERAGE(Calculs!BY52:CC52))</f>
        <v/>
      </c>
      <c r="E54" s="219" t="str">
        <f>IF(ISBLANK(Paramètres!B58),"",AVERAGE(Calculs!BJ52:BP52,Calculs!AI52:AM52))</f>
        <v/>
      </c>
      <c r="F54" s="218" t="str">
        <f>IF(ISBLANK(Paramètres!B58),"",AVERAGE(Calculs!B52:C52,Calculs!S52:U52))</f>
        <v/>
      </c>
      <c r="G54" s="218" t="str">
        <f>IF(ISBLANK(Paramètres!B58),"",AVERAGE(Calculs!D52:E52,Calculs!AD52:AH52,Calculs!BQ52:BS52))</f>
        <v/>
      </c>
      <c r="H54" s="218" t="str">
        <f>IF(ISBLANK(Paramètres!B58),"",AVERAGE(Calculs!F52:L52,Calculs!V52:AC52,Calculs!AZ52:BD52))</f>
        <v/>
      </c>
      <c r="I54" s="220" t="str">
        <f>IF(ISBLANK(Paramètres!B58),"",AVERAGE(Calculs!CP52:CX52))</f>
        <v/>
      </c>
      <c r="J54" s="221" t="str">
        <f>Calculs!GM52</f>
        <v/>
      </c>
      <c r="K54" s="222" t="str">
        <f>IF(ISBLANK(Paramètres!B58),"",AVERAGE(Calculs!CY52:DZ52))</f>
        <v/>
      </c>
      <c r="L54" s="223" t="str">
        <f>IF(ISBLANK(Paramètres!B58),"",AVERAGE(Calculs!EA52:FK52))</f>
        <v/>
      </c>
      <c r="M54" s="218" t="str">
        <f>IF(ISBLANK(Paramètres!B58),"",AVERAGE(Calculs!FL52:FW52))</f>
        <v/>
      </c>
      <c r="N54" s="223" t="str">
        <f>IF(ISBLANK(Paramètres!B58),"",AVERAGE(Calculs!FX52:GL52))</f>
        <v/>
      </c>
      <c r="O54" s="224" t="str">
        <f>Calculs!GN52</f>
        <v/>
      </c>
      <c r="P54" s="205"/>
    </row>
    <row r="55" spans="1:16" ht="14.5" thickBot="1" x14ac:dyDescent="0.3">
      <c r="A55" s="282" t="str">
        <f>IF(ISBLANK(Paramètres!B59),"",Paramètres!B59)</f>
        <v/>
      </c>
      <c r="B55" s="274" t="str">
        <f>IF(ISBLANK(Paramètres!B59),"",AVERAGE(Calculs!AR53:AU53,Calculs!CD53:CO53))</f>
        <v/>
      </c>
      <c r="C55" s="218" t="str">
        <f>IF(ISBLANK(Paramètres!B59),"",AVERAGE(Calculs!M53:R53,Calculs!AM53:AP53,Calculs!AV53:AZ53,Calculs!BE53:BI53,Calculs!BT53:BX53))</f>
        <v/>
      </c>
      <c r="D55" s="219" t="str">
        <f>IF(ISBLANK(Paramètres!B59),"",AVERAGE(Calculs!BY53:CC53))</f>
        <v/>
      </c>
      <c r="E55" s="219" t="str">
        <f>IF(ISBLANK(Paramètres!B59),"",AVERAGE(Calculs!BJ53:BP53,Calculs!AI53:AM53))</f>
        <v/>
      </c>
      <c r="F55" s="218" t="str">
        <f>IF(ISBLANK(Paramètres!B59),"",AVERAGE(Calculs!B53:C53,Calculs!S53:U53))</f>
        <v/>
      </c>
      <c r="G55" s="218" t="str">
        <f>IF(ISBLANK(Paramètres!B59),"",AVERAGE(Calculs!D53:E53,Calculs!AD53:AH53,Calculs!BQ53:BS53))</f>
        <v/>
      </c>
      <c r="H55" s="218" t="str">
        <f>IF(ISBLANK(Paramètres!B59),"",AVERAGE(Calculs!F53:L53,Calculs!V53:AC53,Calculs!AZ53:BD53))</f>
        <v/>
      </c>
      <c r="I55" s="220" t="str">
        <f>IF(ISBLANK(Paramètres!B59),"",AVERAGE(Calculs!CP53:CX53))</f>
        <v/>
      </c>
      <c r="J55" s="221" t="str">
        <f>Calculs!GM53</f>
        <v/>
      </c>
      <c r="K55" s="222" t="str">
        <f>IF(ISBLANK(Paramètres!B59),"",AVERAGE(Calculs!CY53:DZ53))</f>
        <v/>
      </c>
      <c r="L55" s="223" t="str">
        <f>IF(ISBLANK(Paramètres!B59),"",AVERAGE(Calculs!EA53:FK53))</f>
        <v/>
      </c>
      <c r="M55" s="218" t="str">
        <f>IF(ISBLANK(Paramètres!B59),"",AVERAGE(Calculs!FL53:FW53))</f>
        <v/>
      </c>
      <c r="N55" s="223" t="str">
        <f>IF(ISBLANK(Paramètres!B59),"",AVERAGE(Calculs!FX53:GL53))</f>
        <v/>
      </c>
      <c r="O55" s="224" t="str">
        <f>Calculs!GN53</f>
        <v/>
      </c>
      <c r="P55" s="205"/>
    </row>
    <row r="56" spans="1:16" ht="14.5" thickBot="1" x14ac:dyDescent="0.3">
      <c r="A56" s="282" t="str">
        <f>IF(ISBLANK(Paramètres!B60),"",Paramètres!B60)</f>
        <v/>
      </c>
      <c r="B56" s="274" t="str">
        <f>IF(ISBLANK(Paramètres!B60),"",AVERAGE(Calculs!AR54:AU54,Calculs!CD54:CO54))</f>
        <v/>
      </c>
      <c r="C56" s="218" t="str">
        <f>IF(ISBLANK(Paramètres!B60),"",AVERAGE(Calculs!M54:R54,Calculs!AM54:AP54,Calculs!AV54:AZ54,Calculs!BE54:BI54,Calculs!BT54:BX54))</f>
        <v/>
      </c>
      <c r="D56" s="219" t="str">
        <f>IF(ISBLANK(Paramètres!B60),"",AVERAGE(Calculs!BY54:CC54))</f>
        <v/>
      </c>
      <c r="E56" s="219" t="str">
        <f>IF(ISBLANK(Paramètres!B60),"",AVERAGE(Calculs!BJ54:BP54,Calculs!AI54:AM54))</f>
        <v/>
      </c>
      <c r="F56" s="218" t="str">
        <f>IF(ISBLANK(Paramètres!B60),"",AVERAGE(Calculs!B54:C54,Calculs!S54:U54))</f>
        <v/>
      </c>
      <c r="G56" s="218" t="str">
        <f>IF(ISBLANK(Paramètres!B60),"",AVERAGE(Calculs!D54:E54,Calculs!AD54:AH54,Calculs!BQ54:BS54))</f>
        <v/>
      </c>
      <c r="H56" s="218" t="str">
        <f>IF(ISBLANK(Paramètres!B60),"",AVERAGE(Calculs!F54:L54,Calculs!V54:AC54,Calculs!AZ54:BD54))</f>
        <v/>
      </c>
      <c r="I56" s="220" t="str">
        <f>IF(ISBLANK(Paramètres!B60),"",AVERAGE(Calculs!CP54:CX54))</f>
        <v/>
      </c>
      <c r="J56" s="221" t="str">
        <f>Calculs!GM54</f>
        <v/>
      </c>
      <c r="K56" s="222" t="str">
        <f>IF(ISBLANK(Paramètres!B60),"",AVERAGE(Calculs!CY54:DZ54))</f>
        <v/>
      </c>
      <c r="L56" s="223" t="str">
        <f>IF(ISBLANK(Paramètres!B60),"",AVERAGE(Calculs!EA54:FK54))</f>
        <v/>
      </c>
      <c r="M56" s="218" t="str">
        <f>IF(ISBLANK(Paramètres!B60),"",AVERAGE(Calculs!FL54:FW54))</f>
        <v/>
      </c>
      <c r="N56" s="223" t="str">
        <f>IF(ISBLANK(Paramètres!B60),"",AVERAGE(Calculs!FX54:GL54))</f>
        <v/>
      </c>
      <c r="O56" s="224" t="str">
        <f>Calculs!GN54</f>
        <v/>
      </c>
      <c r="P56" s="205"/>
    </row>
    <row r="57" spans="1:16" ht="14.5" thickBot="1" x14ac:dyDescent="0.3">
      <c r="A57" s="282" t="str">
        <f>IF(ISBLANK(Paramètres!B61),"",Paramètres!B61)</f>
        <v/>
      </c>
      <c r="B57" s="274" t="str">
        <f>IF(ISBLANK(Paramètres!B61),"",AVERAGE(Calculs!AR55:AU55,Calculs!CD55:CO55))</f>
        <v/>
      </c>
      <c r="C57" s="218" t="str">
        <f>IF(ISBLANK(Paramètres!B61),"",AVERAGE(Calculs!M55:R55,Calculs!AM55:AP55,Calculs!AV55:AZ55,Calculs!BE55:BI55,Calculs!BT55:BX55))</f>
        <v/>
      </c>
      <c r="D57" s="219" t="str">
        <f>IF(ISBLANK(Paramètres!B61),"",AVERAGE(Calculs!BY55:CC55))</f>
        <v/>
      </c>
      <c r="E57" s="219" t="str">
        <f>IF(ISBLANK(Paramètres!B61),"",AVERAGE(Calculs!BJ55:BP55,Calculs!AI55:AM55))</f>
        <v/>
      </c>
      <c r="F57" s="218" t="str">
        <f>IF(ISBLANK(Paramètres!B61),"",AVERAGE(Calculs!B55:C55,Calculs!S55:U55))</f>
        <v/>
      </c>
      <c r="G57" s="218" t="str">
        <f>IF(ISBLANK(Paramètres!B61),"",AVERAGE(Calculs!D55:E55,Calculs!AD55:AH55,Calculs!BQ55:BS55))</f>
        <v/>
      </c>
      <c r="H57" s="218" t="str">
        <f>IF(ISBLANK(Paramètres!B61),"",AVERAGE(Calculs!F55:L55,Calculs!V55:AC55,Calculs!AZ55:BD55))</f>
        <v/>
      </c>
      <c r="I57" s="220" t="str">
        <f>IF(ISBLANK(Paramètres!B61),"",AVERAGE(Calculs!CP55:CX55))</f>
        <v/>
      </c>
      <c r="J57" s="221" t="str">
        <f>Calculs!GM55</f>
        <v/>
      </c>
      <c r="K57" s="222" t="str">
        <f>IF(ISBLANK(Paramètres!B61),"",AVERAGE(Calculs!CY55:DZ55))</f>
        <v/>
      </c>
      <c r="L57" s="223" t="str">
        <f>IF(ISBLANK(Paramètres!B61),"",AVERAGE(Calculs!EA55:FK55))</f>
        <v/>
      </c>
      <c r="M57" s="218" t="str">
        <f>IF(ISBLANK(Paramètres!B61),"",AVERAGE(Calculs!FL55:FW55))</f>
        <v/>
      </c>
      <c r="N57" s="223" t="str">
        <f>IF(ISBLANK(Paramètres!B61),"",AVERAGE(Calculs!FX55:GL55))</f>
        <v/>
      </c>
      <c r="O57" s="224" t="str">
        <f>Calculs!GN55</f>
        <v/>
      </c>
      <c r="P57" s="205"/>
    </row>
    <row r="58" spans="1:16" ht="14.5" thickBot="1" x14ac:dyDescent="0.3">
      <c r="A58" s="282" t="str">
        <f>IF(ISBLANK(Paramètres!B62),"",Paramètres!B62)</f>
        <v/>
      </c>
      <c r="B58" s="274" t="str">
        <f>IF(ISBLANK(Paramètres!B62),"",AVERAGE(Calculs!AR56:AU56,Calculs!CD56:CO56))</f>
        <v/>
      </c>
      <c r="C58" s="218" t="str">
        <f>IF(ISBLANK(Paramètres!B62),"",AVERAGE(Calculs!M56:R56,Calculs!AM56:AP56,Calculs!AV56:AZ56,Calculs!BE56:BI56,Calculs!BT56:BX56))</f>
        <v/>
      </c>
      <c r="D58" s="219" t="str">
        <f>IF(ISBLANK(Paramètres!B62),"",AVERAGE(Calculs!BY56:CC56))</f>
        <v/>
      </c>
      <c r="E58" s="219" t="str">
        <f>IF(ISBLANK(Paramètres!B62),"",AVERAGE(Calculs!BJ56:BP56,Calculs!AI56:AM56))</f>
        <v/>
      </c>
      <c r="F58" s="218" t="str">
        <f>IF(ISBLANK(Paramètres!B62),"",AVERAGE(Calculs!B56:C56,Calculs!S56:U56))</f>
        <v/>
      </c>
      <c r="G58" s="218" t="str">
        <f>IF(ISBLANK(Paramètres!B62),"",AVERAGE(Calculs!D56:E56,Calculs!AD56:AH56,Calculs!BQ56:BS56))</f>
        <v/>
      </c>
      <c r="H58" s="218" t="str">
        <f>IF(ISBLANK(Paramètres!B62),"",AVERAGE(Calculs!F56:L56,Calculs!V56:AC56,Calculs!AZ56:BD56))</f>
        <v/>
      </c>
      <c r="I58" s="220" t="str">
        <f>IF(ISBLANK(Paramètres!B62),"",AVERAGE(Calculs!CP56:CX56))</f>
        <v/>
      </c>
      <c r="J58" s="221" t="str">
        <f>Calculs!GM56</f>
        <v/>
      </c>
      <c r="K58" s="222" t="str">
        <f>IF(ISBLANK(Paramètres!B62),"",AVERAGE(Calculs!CY56:DZ56))</f>
        <v/>
      </c>
      <c r="L58" s="223" t="str">
        <f>IF(ISBLANK(Paramètres!B62),"",AVERAGE(Calculs!EA56:FK56))</f>
        <v/>
      </c>
      <c r="M58" s="218" t="str">
        <f>IF(ISBLANK(Paramètres!B62),"",AVERAGE(Calculs!FL56:FW56))</f>
        <v/>
      </c>
      <c r="N58" s="223" t="str">
        <f>IF(ISBLANK(Paramètres!B62),"",AVERAGE(Calculs!FX56:GL56))</f>
        <v/>
      </c>
      <c r="O58" s="224" t="str">
        <f>Calculs!GN56</f>
        <v/>
      </c>
      <c r="P58" s="205"/>
    </row>
    <row r="59" spans="1:16" ht="14.5" thickBot="1" x14ac:dyDescent="0.3">
      <c r="A59" s="282" t="str">
        <f>IF(ISBLANK(Paramètres!B63),"",Paramètres!B63)</f>
        <v/>
      </c>
      <c r="B59" s="274" t="str">
        <f>IF(ISBLANK(Paramètres!B63),"",AVERAGE(Calculs!AR57:AU57,Calculs!CD57:CO57))</f>
        <v/>
      </c>
      <c r="C59" s="218" t="str">
        <f>IF(ISBLANK(Paramètres!B63),"",AVERAGE(Calculs!M57:R57,Calculs!AM57:AP57,Calculs!AV57:AZ57,Calculs!BE57:BI57,Calculs!BT57:BX57))</f>
        <v/>
      </c>
      <c r="D59" s="219" t="str">
        <f>IF(ISBLANK(Paramètres!B63),"",AVERAGE(Calculs!BY57:CC57))</f>
        <v/>
      </c>
      <c r="E59" s="219" t="str">
        <f>IF(ISBLANK(Paramètres!B63),"",AVERAGE(Calculs!BJ57:BP57,Calculs!AI57:AM57))</f>
        <v/>
      </c>
      <c r="F59" s="218" t="str">
        <f>IF(ISBLANK(Paramètres!B63),"",AVERAGE(Calculs!B57:C57,Calculs!S57:U57))</f>
        <v/>
      </c>
      <c r="G59" s="218" t="str">
        <f>IF(ISBLANK(Paramètres!B63),"",AVERAGE(Calculs!D57:E57,Calculs!AD57:AH57,Calculs!BQ57:BS57))</f>
        <v/>
      </c>
      <c r="H59" s="218" t="str">
        <f>IF(ISBLANK(Paramètres!B63),"",AVERAGE(Calculs!F57:L57,Calculs!V57:AC57,Calculs!AZ57:BD57))</f>
        <v/>
      </c>
      <c r="I59" s="220" t="str">
        <f>IF(ISBLANK(Paramètres!B63),"",AVERAGE(Calculs!CP57:CX57))</f>
        <v/>
      </c>
      <c r="J59" s="221" t="str">
        <f>Calculs!GM57</f>
        <v/>
      </c>
      <c r="K59" s="222" t="str">
        <f>IF(ISBLANK(Paramètres!B63),"",AVERAGE(Calculs!CY57:DZ57))</f>
        <v/>
      </c>
      <c r="L59" s="223" t="str">
        <f>IF(ISBLANK(Paramètres!B63),"",AVERAGE(Calculs!EA57:FK57))</f>
        <v/>
      </c>
      <c r="M59" s="218" t="str">
        <f>IF(ISBLANK(Paramètres!B63),"",AVERAGE(Calculs!FL57:FW57))</f>
        <v/>
      </c>
      <c r="N59" s="223" t="str">
        <f>IF(ISBLANK(Paramètres!B63),"",AVERAGE(Calculs!FX57:GL57))</f>
        <v/>
      </c>
      <c r="O59" s="224" t="str">
        <f>Calculs!GN57</f>
        <v/>
      </c>
      <c r="P59" s="205"/>
    </row>
    <row r="60" spans="1:16" ht="14.5" thickBot="1" x14ac:dyDescent="0.3">
      <c r="A60" s="282" t="str">
        <f>IF(ISBLANK(Paramètres!B64),"",Paramètres!B64)</f>
        <v/>
      </c>
      <c r="B60" s="274" t="str">
        <f>IF(ISBLANK(Paramètres!B64),"",AVERAGE(Calculs!AR58:AU58,Calculs!CD58:CO58))</f>
        <v/>
      </c>
      <c r="C60" s="218" t="str">
        <f>IF(ISBLANK(Paramètres!B64),"",AVERAGE(Calculs!M58:R58,Calculs!AM58:AP58,Calculs!AV58:AZ58,Calculs!BE58:BI58,Calculs!BT58:BX58))</f>
        <v/>
      </c>
      <c r="D60" s="219" t="str">
        <f>IF(ISBLANK(Paramètres!B64),"",AVERAGE(Calculs!BY58:CC58))</f>
        <v/>
      </c>
      <c r="E60" s="219" t="str">
        <f>IF(ISBLANK(Paramètres!B64),"",AVERAGE(Calculs!BJ58:BP58,Calculs!AI58:AM58))</f>
        <v/>
      </c>
      <c r="F60" s="218" t="str">
        <f>IF(ISBLANK(Paramètres!B64),"",AVERAGE(Calculs!B58:C58,Calculs!S58:U58))</f>
        <v/>
      </c>
      <c r="G60" s="218" t="str">
        <f>IF(ISBLANK(Paramètres!B64),"",AVERAGE(Calculs!D58:E58,Calculs!AD58:AH58,Calculs!BQ58:BS58))</f>
        <v/>
      </c>
      <c r="H60" s="218" t="str">
        <f>IF(ISBLANK(Paramètres!B64),"",AVERAGE(Calculs!F58:L58,Calculs!V58:AC58,Calculs!AZ58:BD58))</f>
        <v/>
      </c>
      <c r="I60" s="220" t="str">
        <f>IF(ISBLANK(Paramètres!B64),"",AVERAGE(Calculs!CP58:CX58))</f>
        <v/>
      </c>
      <c r="J60" s="221" t="str">
        <f>Calculs!GM58</f>
        <v/>
      </c>
      <c r="K60" s="222" t="str">
        <f>IF(ISBLANK(Paramètres!B64),"",AVERAGE(Calculs!CY58:DZ58))</f>
        <v/>
      </c>
      <c r="L60" s="223" t="str">
        <f>IF(ISBLANK(Paramètres!B64),"",AVERAGE(Calculs!EA58:FK58))</f>
        <v/>
      </c>
      <c r="M60" s="218" t="str">
        <f>IF(ISBLANK(Paramètres!B64),"",AVERAGE(Calculs!FL58:FW58))</f>
        <v/>
      </c>
      <c r="N60" s="223" t="str">
        <f>IF(ISBLANK(Paramètres!B64),"",AVERAGE(Calculs!FX58:GL58))</f>
        <v/>
      </c>
      <c r="O60" s="224" t="str">
        <f>Calculs!GN58</f>
        <v/>
      </c>
      <c r="P60" s="205"/>
    </row>
    <row r="61" spans="1:16" ht="14.5" thickBot="1" x14ac:dyDescent="0.3">
      <c r="A61" s="282" t="str">
        <f>IF(ISBLANK(Paramètres!B65),"",Paramètres!B65)</f>
        <v/>
      </c>
      <c r="B61" s="274" t="str">
        <f>IF(ISBLANK(Paramètres!B65),"",AVERAGE(Calculs!AR59:AU59,Calculs!CD59:CO59))</f>
        <v/>
      </c>
      <c r="C61" s="218" t="str">
        <f>IF(ISBLANK(Paramètres!B65),"",AVERAGE(Calculs!M59:R59,Calculs!AM59:AP59,Calculs!AV59:AZ59,Calculs!BE59:BI59,Calculs!BT59:BX59))</f>
        <v/>
      </c>
      <c r="D61" s="219" t="str">
        <f>IF(ISBLANK(Paramètres!B65),"",AVERAGE(Calculs!BY59:CC59))</f>
        <v/>
      </c>
      <c r="E61" s="219" t="str">
        <f>IF(ISBLANK(Paramètres!B65),"",AVERAGE(Calculs!BJ59:BP59,Calculs!AI59:AM59))</f>
        <v/>
      </c>
      <c r="F61" s="218" t="str">
        <f>IF(ISBLANK(Paramètres!B65),"",AVERAGE(Calculs!B59:C59,Calculs!S59:U59))</f>
        <v/>
      </c>
      <c r="G61" s="218" t="str">
        <f>IF(ISBLANK(Paramètres!B65),"",AVERAGE(Calculs!D59:E59,Calculs!AD59:AH59,Calculs!BQ59:BS59))</f>
        <v/>
      </c>
      <c r="H61" s="218" t="str">
        <f>IF(ISBLANK(Paramètres!B65),"",AVERAGE(Calculs!F59:L59,Calculs!V59:AC59,Calculs!AZ59:BD59))</f>
        <v/>
      </c>
      <c r="I61" s="220" t="str">
        <f>IF(ISBLANK(Paramètres!B65),"",AVERAGE(Calculs!CP59:CX59))</f>
        <v/>
      </c>
      <c r="J61" s="221" t="str">
        <f>Calculs!GM59</f>
        <v/>
      </c>
      <c r="K61" s="222" t="str">
        <f>IF(ISBLANK(Paramètres!B65),"",AVERAGE(Calculs!CY59:DZ59))</f>
        <v/>
      </c>
      <c r="L61" s="223" t="str">
        <f>IF(ISBLANK(Paramètres!B65),"",AVERAGE(Calculs!EA59:FK59))</f>
        <v/>
      </c>
      <c r="M61" s="218" t="str">
        <f>IF(ISBLANK(Paramètres!B65),"",AVERAGE(Calculs!FL59:FW59))</f>
        <v/>
      </c>
      <c r="N61" s="223" t="str">
        <f>IF(ISBLANK(Paramètres!B65),"",AVERAGE(Calculs!FX59:GL59))</f>
        <v/>
      </c>
      <c r="O61" s="224" t="str">
        <f>Calculs!GN59</f>
        <v/>
      </c>
      <c r="P61" s="205"/>
    </row>
    <row r="62" spans="1:16" ht="14.5" thickBot="1" x14ac:dyDescent="0.3">
      <c r="A62" s="282" t="str">
        <f>IF(ISBLANK(Paramètres!B66),"",Paramètres!B66)</f>
        <v/>
      </c>
      <c r="B62" s="274" t="str">
        <f>IF(ISBLANK(Paramètres!B66),"",AVERAGE(Calculs!AR60:AU60,Calculs!CD60:CO60))</f>
        <v/>
      </c>
      <c r="C62" s="218" t="str">
        <f>IF(ISBLANK(Paramètres!B66),"",AVERAGE(Calculs!M60:R60,Calculs!AM60:AP60,Calculs!AV60:AZ60,Calculs!BE60:BI60,Calculs!BT60:BX60))</f>
        <v/>
      </c>
      <c r="D62" s="219" t="str">
        <f>IF(ISBLANK(Paramètres!B66),"",AVERAGE(Calculs!BY60:CC60))</f>
        <v/>
      </c>
      <c r="E62" s="219" t="str">
        <f>IF(ISBLANK(Paramètres!B66),"",AVERAGE(Calculs!BJ60:BP60,Calculs!AI60:AM60))</f>
        <v/>
      </c>
      <c r="F62" s="218" t="str">
        <f>IF(ISBLANK(Paramètres!B66),"",AVERAGE(Calculs!B60:C60,Calculs!S60:U60))</f>
        <v/>
      </c>
      <c r="G62" s="218" t="str">
        <f>IF(ISBLANK(Paramètres!B66),"",AVERAGE(Calculs!D60:E60,Calculs!AD60:AH60,Calculs!BQ60:BS60))</f>
        <v/>
      </c>
      <c r="H62" s="218" t="str">
        <f>IF(ISBLANK(Paramètres!B66),"",AVERAGE(Calculs!F60:L60,Calculs!V60:AC60,Calculs!AZ60:BD60))</f>
        <v/>
      </c>
      <c r="I62" s="220" t="str">
        <f>IF(ISBLANK(Paramètres!B66),"",AVERAGE(Calculs!CP60:CX60))</f>
        <v/>
      </c>
      <c r="J62" s="221" t="str">
        <f>Calculs!GM60</f>
        <v/>
      </c>
      <c r="K62" s="222" t="str">
        <f>IF(ISBLANK(Paramètres!B66),"",AVERAGE(Calculs!CY60:DZ60))</f>
        <v/>
      </c>
      <c r="L62" s="223" t="str">
        <f>IF(ISBLANK(Paramètres!B66),"",AVERAGE(Calculs!EA60:FK60))</f>
        <v/>
      </c>
      <c r="M62" s="218" t="str">
        <f>IF(ISBLANK(Paramètres!B66),"",AVERAGE(Calculs!FL60:FW60))</f>
        <v/>
      </c>
      <c r="N62" s="223" t="str">
        <f>IF(ISBLANK(Paramètres!B66),"",AVERAGE(Calculs!FX60:GL60))</f>
        <v/>
      </c>
      <c r="O62" s="224" t="str">
        <f>Calculs!GN60</f>
        <v/>
      </c>
      <c r="P62" s="205"/>
    </row>
    <row r="63" spans="1:16" ht="14.5" thickBot="1" x14ac:dyDescent="0.3">
      <c r="A63" s="282" t="str">
        <f>IF(ISBLANK(Paramètres!B67),"",Paramètres!B67)</f>
        <v/>
      </c>
      <c r="B63" s="274" t="str">
        <f>IF(ISBLANK(Paramètres!B67),"",AVERAGE(Calculs!AR61:AU61,Calculs!CD61:CO61))</f>
        <v/>
      </c>
      <c r="C63" s="218" t="str">
        <f>IF(ISBLANK(Paramètres!B67),"",AVERAGE(Calculs!M61:R61,Calculs!AM61:AP61,Calculs!AV61:AZ61,Calculs!BE61:BI61,Calculs!BT61:BX61))</f>
        <v/>
      </c>
      <c r="D63" s="219" t="str">
        <f>IF(ISBLANK(Paramètres!B67),"",AVERAGE(Calculs!BY61:CC61))</f>
        <v/>
      </c>
      <c r="E63" s="219" t="str">
        <f>IF(ISBLANK(Paramètres!B67),"",AVERAGE(Calculs!BJ61:BP61,Calculs!AI61:AM61))</f>
        <v/>
      </c>
      <c r="F63" s="218" t="str">
        <f>IF(ISBLANK(Paramètres!B67),"",AVERAGE(Calculs!B61:C61,Calculs!S61:U61))</f>
        <v/>
      </c>
      <c r="G63" s="218" t="str">
        <f>IF(ISBLANK(Paramètres!B67),"",AVERAGE(Calculs!D61:E61,Calculs!AD61:AH61,Calculs!BQ61:BS61))</f>
        <v/>
      </c>
      <c r="H63" s="218" t="str">
        <f>IF(ISBLANK(Paramètres!B67),"",AVERAGE(Calculs!F61:L61,Calculs!V61:AC61,Calculs!AZ61:BD61))</f>
        <v/>
      </c>
      <c r="I63" s="220" t="str">
        <f>IF(ISBLANK(Paramètres!B67),"",AVERAGE(Calculs!CP61:CX61))</f>
        <v/>
      </c>
      <c r="J63" s="221" t="str">
        <f>Calculs!GM61</f>
        <v/>
      </c>
      <c r="K63" s="222" t="str">
        <f>IF(ISBLANK(Paramètres!B67),"",AVERAGE(Calculs!CY61:DZ61))</f>
        <v/>
      </c>
      <c r="L63" s="223" t="str">
        <f>IF(ISBLANK(Paramètres!B67),"",AVERAGE(Calculs!EA61:FK61))</f>
        <v/>
      </c>
      <c r="M63" s="218" t="str">
        <f>IF(ISBLANK(Paramètres!B67),"",AVERAGE(Calculs!FL61:FW61))</f>
        <v/>
      </c>
      <c r="N63" s="223" t="str">
        <f>IF(ISBLANK(Paramètres!B67),"",AVERAGE(Calculs!FX61:GL61))</f>
        <v/>
      </c>
      <c r="O63" s="224" t="str">
        <f>Calculs!GN61</f>
        <v/>
      </c>
      <c r="P63" s="205"/>
    </row>
    <row r="64" spans="1:16" ht="14.5" thickBot="1" x14ac:dyDescent="0.3">
      <c r="A64" s="282" t="str">
        <f>IF(ISBLANK(Paramètres!B68),"",Paramètres!B68)</f>
        <v/>
      </c>
      <c r="B64" s="274" t="str">
        <f>IF(ISBLANK(Paramètres!B68),"",AVERAGE(Calculs!AR62:AU62,Calculs!CD62:CO62))</f>
        <v/>
      </c>
      <c r="C64" s="218" t="str">
        <f>IF(ISBLANK(Paramètres!B68),"",AVERAGE(Calculs!M62:R62,Calculs!AM62:AP62,Calculs!AV62:AZ62,Calculs!BE62:BI62,Calculs!BT62:BX62))</f>
        <v/>
      </c>
      <c r="D64" s="219" t="str">
        <f>IF(ISBLANK(Paramètres!B68),"",AVERAGE(Calculs!BY62:CC62))</f>
        <v/>
      </c>
      <c r="E64" s="219" t="str">
        <f>IF(ISBLANK(Paramètres!B68),"",AVERAGE(Calculs!BJ62:BP62,Calculs!AI62:AM62))</f>
        <v/>
      </c>
      <c r="F64" s="218" t="str">
        <f>IF(ISBLANK(Paramètres!B68),"",AVERAGE(Calculs!B62:C62,Calculs!S62:U62))</f>
        <v/>
      </c>
      <c r="G64" s="218" t="str">
        <f>IF(ISBLANK(Paramètres!B68),"",AVERAGE(Calculs!D62:E62,Calculs!AD62:AH62,Calculs!BQ62:BS62))</f>
        <v/>
      </c>
      <c r="H64" s="218" t="str">
        <f>IF(ISBLANK(Paramètres!B68),"",AVERAGE(Calculs!F62:L62,Calculs!V62:AC62,Calculs!AZ62:BD62))</f>
        <v/>
      </c>
      <c r="I64" s="220" t="str">
        <f>IF(ISBLANK(Paramètres!B68),"",AVERAGE(Calculs!CP62:CX62))</f>
        <v/>
      </c>
      <c r="J64" s="221" t="str">
        <f>Calculs!GM62</f>
        <v/>
      </c>
      <c r="K64" s="222" t="str">
        <f>IF(ISBLANK(Paramètres!B68),"",AVERAGE(Calculs!CY62:DZ62))</f>
        <v/>
      </c>
      <c r="L64" s="223" t="str">
        <f>IF(ISBLANK(Paramètres!B68),"",AVERAGE(Calculs!EA62:FK62))</f>
        <v/>
      </c>
      <c r="M64" s="218" t="str">
        <f>IF(ISBLANK(Paramètres!B68),"",AVERAGE(Calculs!FL62:FW62))</f>
        <v/>
      </c>
      <c r="N64" s="223" t="str">
        <f>IF(ISBLANK(Paramètres!B68),"",AVERAGE(Calculs!FX62:GL62))</f>
        <v/>
      </c>
      <c r="O64" s="224" t="str">
        <f>Calculs!GN62</f>
        <v/>
      </c>
      <c r="P64" s="205"/>
    </row>
    <row r="65" spans="1:16" ht="14.5" thickBot="1" x14ac:dyDescent="0.3">
      <c r="A65" s="282" t="str">
        <f>IF(ISBLANK(Paramètres!B69),"",Paramètres!B69)</f>
        <v/>
      </c>
      <c r="B65" s="274" t="str">
        <f>IF(ISBLANK(Paramètres!B69),"",AVERAGE(Calculs!AR63:AU63,Calculs!CD63:CO63))</f>
        <v/>
      </c>
      <c r="C65" s="218" t="str">
        <f>IF(ISBLANK(Paramètres!B69),"",AVERAGE(Calculs!M63:R63,Calculs!AM63:AP63,Calculs!AV63:AZ63,Calculs!BE63:BI63,Calculs!BT63:BX63))</f>
        <v/>
      </c>
      <c r="D65" s="219" t="str">
        <f>IF(ISBLANK(Paramètres!B69),"",AVERAGE(Calculs!BY63:CC63))</f>
        <v/>
      </c>
      <c r="E65" s="219" t="str">
        <f>IF(ISBLANK(Paramètres!B69),"",AVERAGE(Calculs!BJ63:BP63,Calculs!AI63:AM63))</f>
        <v/>
      </c>
      <c r="F65" s="218" t="str">
        <f>IF(ISBLANK(Paramètres!B69),"",AVERAGE(Calculs!B63:C63,Calculs!S63:U63))</f>
        <v/>
      </c>
      <c r="G65" s="218" t="str">
        <f>IF(ISBLANK(Paramètres!B69),"",AVERAGE(Calculs!D63:E63,Calculs!AD63:AH63,Calculs!BQ63:BS63))</f>
        <v/>
      </c>
      <c r="H65" s="218" t="str">
        <f>IF(ISBLANK(Paramètres!B69),"",AVERAGE(Calculs!F63:L63,Calculs!V63:AC63,Calculs!AZ63:BD63))</f>
        <v/>
      </c>
      <c r="I65" s="220" t="str">
        <f>IF(ISBLANK(Paramètres!B69),"",AVERAGE(Calculs!CP63:CX63))</f>
        <v/>
      </c>
      <c r="J65" s="221" t="str">
        <f>Calculs!GM63</f>
        <v/>
      </c>
      <c r="K65" s="222" t="str">
        <f>IF(ISBLANK(Paramètres!B69),"",AVERAGE(Calculs!CY63:DZ63))</f>
        <v/>
      </c>
      <c r="L65" s="223" t="str">
        <f>IF(ISBLANK(Paramètres!B69),"",AVERAGE(Calculs!EA63:FK63))</f>
        <v/>
      </c>
      <c r="M65" s="218" t="str">
        <f>IF(ISBLANK(Paramètres!B69),"",AVERAGE(Calculs!FL63:FW63))</f>
        <v/>
      </c>
      <c r="N65" s="223" t="str">
        <f>IF(ISBLANK(Paramètres!B69),"",AVERAGE(Calculs!FX63:GL63))</f>
        <v/>
      </c>
      <c r="O65" s="224" t="str">
        <f>Calculs!GN63</f>
        <v/>
      </c>
      <c r="P65" s="205"/>
    </row>
    <row r="66" spans="1:16" ht="14.5" thickBot="1" x14ac:dyDescent="0.3">
      <c r="A66" s="282" t="str">
        <f>IF(ISBLANK(Paramètres!B70),"",Paramètres!B70)</f>
        <v/>
      </c>
      <c r="B66" s="274" t="str">
        <f>IF(ISBLANK(Paramètres!B70),"",AVERAGE(Calculs!AR64:AU64,Calculs!CD64:CO64))</f>
        <v/>
      </c>
      <c r="C66" s="218" t="str">
        <f>IF(ISBLANK(Paramètres!B70),"",AVERAGE(Calculs!M64:R64,Calculs!AM64:AP64,Calculs!AV64:AZ64,Calculs!BE64:BI64,Calculs!BT64:BX64))</f>
        <v/>
      </c>
      <c r="D66" s="219" t="str">
        <f>IF(ISBLANK(Paramètres!B70),"",AVERAGE(Calculs!BY64:CC64))</f>
        <v/>
      </c>
      <c r="E66" s="219" t="str">
        <f>IF(ISBLANK(Paramètres!B70),"",AVERAGE(Calculs!BJ64:BP64,Calculs!AI64:AM64))</f>
        <v/>
      </c>
      <c r="F66" s="218" t="str">
        <f>IF(ISBLANK(Paramètres!B70),"",AVERAGE(Calculs!B64:C64,Calculs!S64:U64))</f>
        <v/>
      </c>
      <c r="G66" s="218" t="str">
        <f>IF(ISBLANK(Paramètres!B70),"",AVERAGE(Calculs!D64:E64,Calculs!AD64:AH64,Calculs!BQ64:BS64))</f>
        <v/>
      </c>
      <c r="H66" s="218" t="str">
        <f>IF(ISBLANK(Paramètres!B70),"",AVERAGE(Calculs!F64:L64,Calculs!V64:AC64,Calculs!AZ64:BD64))</f>
        <v/>
      </c>
      <c r="I66" s="220" t="str">
        <f>IF(ISBLANK(Paramètres!B70),"",AVERAGE(Calculs!CP64:CX64))</f>
        <v/>
      </c>
      <c r="J66" s="221" t="str">
        <f>Calculs!GM64</f>
        <v/>
      </c>
      <c r="K66" s="222" t="str">
        <f>IF(ISBLANK(Paramètres!B70),"",AVERAGE(Calculs!CY64:DZ64))</f>
        <v/>
      </c>
      <c r="L66" s="223" t="str">
        <f>IF(ISBLANK(Paramètres!B70),"",AVERAGE(Calculs!EA64:FK64))</f>
        <v/>
      </c>
      <c r="M66" s="218" t="str">
        <f>IF(ISBLANK(Paramètres!B70),"",AVERAGE(Calculs!FL64:FW64))</f>
        <v/>
      </c>
      <c r="N66" s="223" t="str">
        <f>IF(ISBLANK(Paramètres!B70),"",AVERAGE(Calculs!FX64:GL64))</f>
        <v/>
      </c>
      <c r="O66" s="224" t="str">
        <f>Calculs!GN64</f>
        <v/>
      </c>
      <c r="P66" s="205"/>
    </row>
    <row r="67" spans="1:16" ht="14.5" thickBot="1" x14ac:dyDescent="0.3">
      <c r="A67" s="282" t="str">
        <f>IF(ISBLANK(Paramètres!B71),"",Paramètres!B71)</f>
        <v/>
      </c>
      <c r="B67" s="274" t="str">
        <f>IF(ISBLANK(Paramètres!B71),"",AVERAGE(Calculs!AR65:AU65,Calculs!CD65:CO65))</f>
        <v/>
      </c>
      <c r="C67" s="218" t="str">
        <f>IF(ISBLANK(Paramètres!B71),"",AVERAGE(Calculs!M65:R65,Calculs!AM65:AP65,Calculs!AV65:AZ65,Calculs!BE65:BI65,Calculs!BT65:BX65))</f>
        <v/>
      </c>
      <c r="D67" s="219" t="str">
        <f>IF(ISBLANK(Paramètres!B71),"",AVERAGE(Calculs!BY65:CC65))</f>
        <v/>
      </c>
      <c r="E67" s="219" t="str">
        <f>IF(ISBLANK(Paramètres!B71),"",AVERAGE(Calculs!BJ65:BP65,Calculs!AI65:AM65))</f>
        <v/>
      </c>
      <c r="F67" s="218" t="str">
        <f>IF(ISBLANK(Paramètres!B71),"",AVERAGE(Calculs!B65:C65,Calculs!S65:U65))</f>
        <v/>
      </c>
      <c r="G67" s="218" t="str">
        <f>IF(ISBLANK(Paramètres!B71),"",AVERAGE(Calculs!D65:E65,Calculs!AD65:AH65,Calculs!BQ65:BS65))</f>
        <v/>
      </c>
      <c r="H67" s="218" t="str">
        <f>IF(ISBLANK(Paramètres!B71),"",AVERAGE(Calculs!F65:L65,Calculs!V65:AC65,Calculs!AZ65:BD65))</f>
        <v/>
      </c>
      <c r="I67" s="220" t="str">
        <f>IF(ISBLANK(Paramètres!B71),"",AVERAGE(Calculs!CP65:CX65))</f>
        <v/>
      </c>
      <c r="J67" s="221" t="str">
        <f>Calculs!GM65</f>
        <v/>
      </c>
      <c r="K67" s="222" t="str">
        <f>IF(ISBLANK(Paramètres!B71),"",AVERAGE(Calculs!CY65:DZ65))</f>
        <v/>
      </c>
      <c r="L67" s="223" t="str">
        <f>IF(ISBLANK(Paramètres!B71),"",AVERAGE(Calculs!EA65:FK65))</f>
        <v/>
      </c>
      <c r="M67" s="218" t="str">
        <f>IF(ISBLANK(Paramètres!B71),"",AVERAGE(Calculs!FL65:FW65))</f>
        <v/>
      </c>
      <c r="N67" s="223" t="str">
        <f>IF(ISBLANK(Paramètres!B71),"",AVERAGE(Calculs!FX65:GL65))</f>
        <v/>
      </c>
      <c r="O67" s="224" t="str">
        <f>Calculs!GN65</f>
        <v/>
      </c>
      <c r="P67" s="205"/>
    </row>
    <row r="68" spans="1:16" ht="14.5" thickBot="1" x14ac:dyDescent="0.3">
      <c r="A68" s="282" t="str">
        <f>IF(ISBLANK(Paramètres!B72),"",Paramètres!B72)</f>
        <v/>
      </c>
      <c r="B68" s="274" t="str">
        <f>IF(ISBLANK(Paramètres!B72),"",AVERAGE(Calculs!AR66:AU66,Calculs!CD66:CO66))</f>
        <v/>
      </c>
      <c r="C68" s="218" t="str">
        <f>IF(ISBLANK(Paramètres!B72),"",AVERAGE(Calculs!M66:R66,Calculs!AM66:AP66,Calculs!AV66:AZ66,Calculs!BE66:BI66,Calculs!BT66:BX66))</f>
        <v/>
      </c>
      <c r="D68" s="219" t="str">
        <f>IF(ISBLANK(Paramètres!B72),"",AVERAGE(Calculs!BY66:CC66))</f>
        <v/>
      </c>
      <c r="E68" s="219" t="str">
        <f>IF(ISBLANK(Paramètres!B72),"",AVERAGE(Calculs!BJ66:BP66,Calculs!AI66:AM66))</f>
        <v/>
      </c>
      <c r="F68" s="218" t="str">
        <f>IF(ISBLANK(Paramètres!B72),"",AVERAGE(Calculs!B66:C66,Calculs!S66:U66))</f>
        <v/>
      </c>
      <c r="G68" s="218" t="str">
        <f>IF(ISBLANK(Paramètres!B72),"",AVERAGE(Calculs!D66:E66,Calculs!AD66:AH66,Calculs!BQ66:BS66))</f>
        <v/>
      </c>
      <c r="H68" s="218" t="str">
        <f>IF(ISBLANK(Paramètres!B72),"",AVERAGE(Calculs!F66:L66,Calculs!V66:AC66,Calculs!AZ66:BD66))</f>
        <v/>
      </c>
      <c r="I68" s="220" t="str">
        <f>IF(ISBLANK(Paramètres!B72),"",AVERAGE(Calculs!CP66:CX66))</f>
        <v/>
      </c>
      <c r="J68" s="221" t="str">
        <f>Calculs!GM66</f>
        <v/>
      </c>
      <c r="K68" s="222" t="str">
        <f>IF(ISBLANK(Paramètres!B72),"",AVERAGE(Calculs!CY66:DZ66))</f>
        <v/>
      </c>
      <c r="L68" s="223" t="str">
        <f>IF(ISBLANK(Paramètres!B72),"",AVERAGE(Calculs!EA66:FK66))</f>
        <v/>
      </c>
      <c r="M68" s="218" t="str">
        <f>IF(ISBLANK(Paramètres!B72),"",AVERAGE(Calculs!FL66:FW66))</f>
        <v/>
      </c>
      <c r="N68" s="223" t="str">
        <f>IF(ISBLANK(Paramètres!B72),"",AVERAGE(Calculs!FX66:GL66))</f>
        <v/>
      </c>
      <c r="O68" s="224" t="str">
        <f>Calculs!GN66</f>
        <v/>
      </c>
      <c r="P68" s="205"/>
    </row>
    <row r="69" spans="1:16" ht="14.5" thickBot="1" x14ac:dyDescent="0.3">
      <c r="A69" s="282" t="str">
        <f>IF(ISBLANK(Paramètres!B73),"",Paramètres!B73)</f>
        <v/>
      </c>
      <c r="B69" s="274" t="str">
        <f>IF(ISBLANK(Paramètres!B73),"",AVERAGE(Calculs!AR67:AU67,Calculs!CD67:CO67))</f>
        <v/>
      </c>
      <c r="C69" s="218" t="str">
        <f>IF(ISBLANK(Paramètres!B73),"",AVERAGE(Calculs!M67:R67,Calculs!AM67:AP67,Calculs!AV67:AZ67,Calculs!BE67:BI67,Calculs!BT67:BX67))</f>
        <v/>
      </c>
      <c r="D69" s="219" t="str">
        <f>IF(ISBLANK(Paramètres!B73),"",AVERAGE(Calculs!BY67:CC67))</f>
        <v/>
      </c>
      <c r="E69" s="219" t="str">
        <f>IF(ISBLANK(Paramètres!B73),"",AVERAGE(Calculs!BJ67:BP67,Calculs!AI67:AM67))</f>
        <v/>
      </c>
      <c r="F69" s="218" t="str">
        <f>IF(ISBLANK(Paramètres!B73),"",AVERAGE(Calculs!B67:C67,Calculs!S67:U67))</f>
        <v/>
      </c>
      <c r="G69" s="218" t="str">
        <f>IF(ISBLANK(Paramètres!B73),"",AVERAGE(Calculs!D67:E67,Calculs!AD67:AH67,Calculs!BQ67:BS67))</f>
        <v/>
      </c>
      <c r="H69" s="218" t="str">
        <f>IF(ISBLANK(Paramètres!B73),"",AVERAGE(Calculs!F67:L67,Calculs!V67:AC67,Calculs!AZ67:BD67))</f>
        <v/>
      </c>
      <c r="I69" s="220" t="str">
        <f>IF(ISBLANK(Paramètres!B73),"",AVERAGE(Calculs!CP67:CX67))</f>
        <v/>
      </c>
      <c r="J69" s="221" t="str">
        <f>Calculs!GM67</f>
        <v/>
      </c>
      <c r="K69" s="222" t="str">
        <f>IF(ISBLANK(Paramètres!B73),"",AVERAGE(Calculs!CY67:DZ67))</f>
        <v/>
      </c>
      <c r="L69" s="223" t="str">
        <f>IF(ISBLANK(Paramètres!B73),"",AVERAGE(Calculs!EA67:FK67))</f>
        <v/>
      </c>
      <c r="M69" s="218" t="str">
        <f>IF(ISBLANK(Paramètres!B73),"",AVERAGE(Calculs!FL67:FW67))</f>
        <v/>
      </c>
      <c r="N69" s="223" t="str">
        <f>IF(ISBLANK(Paramètres!B73),"",AVERAGE(Calculs!FX67:GL67))</f>
        <v/>
      </c>
      <c r="O69" s="224" t="str">
        <f>Calculs!GN67</f>
        <v/>
      </c>
      <c r="P69" s="205"/>
    </row>
    <row r="70" spans="1:16" ht="14.5" thickBot="1" x14ac:dyDescent="0.3">
      <c r="A70" s="282" t="str">
        <f>IF(ISBLANK(Paramètres!B74),"",Paramètres!B74)</f>
        <v/>
      </c>
      <c r="B70" s="274" t="str">
        <f>IF(ISBLANK(Paramètres!B74),"",AVERAGE(Calculs!AR68:AU68,Calculs!CD68:CO68))</f>
        <v/>
      </c>
      <c r="C70" s="218" t="str">
        <f>IF(ISBLANK(Paramètres!B74),"",AVERAGE(Calculs!M68:R68,Calculs!AM68:AP68,Calculs!AV68:AZ68,Calculs!BE68:BI68,Calculs!BT68:BX68))</f>
        <v/>
      </c>
      <c r="D70" s="219" t="str">
        <f>IF(ISBLANK(Paramètres!B74),"",AVERAGE(Calculs!BY68:CC68))</f>
        <v/>
      </c>
      <c r="E70" s="219" t="str">
        <f>IF(ISBLANK(Paramètres!B74),"",AVERAGE(Calculs!BJ68:BP68,Calculs!AI68:AM68))</f>
        <v/>
      </c>
      <c r="F70" s="218" t="str">
        <f>IF(ISBLANK(Paramètres!B74),"",AVERAGE(Calculs!B68:C68,Calculs!S68:U68))</f>
        <v/>
      </c>
      <c r="G70" s="218" t="str">
        <f>IF(ISBLANK(Paramètres!B74),"",AVERAGE(Calculs!D68:E68,Calculs!AD68:AH68,Calculs!BQ68:BS68))</f>
        <v/>
      </c>
      <c r="H70" s="218" t="str">
        <f>IF(ISBLANK(Paramètres!B74),"",AVERAGE(Calculs!F68:L68,Calculs!V68:AC68,Calculs!AZ68:BD68))</f>
        <v/>
      </c>
      <c r="I70" s="220" t="str">
        <f>IF(ISBLANK(Paramètres!B74),"",AVERAGE(Calculs!CP68:CX68))</f>
        <v/>
      </c>
      <c r="J70" s="221" t="str">
        <f>Calculs!GM68</f>
        <v/>
      </c>
      <c r="K70" s="222" t="str">
        <f>IF(ISBLANK(Paramètres!B74),"",AVERAGE(Calculs!CY68:DZ68))</f>
        <v/>
      </c>
      <c r="L70" s="223" t="str">
        <f>IF(ISBLANK(Paramètres!B74),"",AVERAGE(Calculs!EA68:FK68))</f>
        <v/>
      </c>
      <c r="M70" s="218" t="str">
        <f>IF(ISBLANK(Paramètres!B74),"",AVERAGE(Calculs!FL68:FW68))</f>
        <v/>
      </c>
      <c r="N70" s="223" t="str">
        <f>IF(ISBLANK(Paramètres!B74),"",AVERAGE(Calculs!FX68:GL68))</f>
        <v/>
      </c>
      <c r="O70" s="224" t="str">
        <f>Calculs!GN68</f>
        <v/>
      </c>
      <c r="P70" s="205"/>
    </row>
    <row r="71" spans="1:16" ht="14.5" thickBot="1" x14ac:dyDescent="0.3">
      <c r="A71" s="282" t="str">
        <f>IF(ISBLANK(Paramètres!B75),"",Paramètres!B75)</f>
        <v/>
      </c>
      <c r="B71" s="274" t="str">
        <f>IF(ISBLANK(Paramètres!B75),"",AVERAGE(Calculs!AR69:AU69,Calculs!CD69:CO69))</f>
        <v/>
      </c>
      <c r="C71" s="218" t="str">
        <f>IF(ISBLANK(Paramètres!B75),"",AVERAGE(Calculs!M69:R69,Calculs!AM69:AP69,Calculs!AV69:AZ69,Calculs!BE69:BI69,Calculs!BT69:BX69))</f>
        <v/>
      </c>
      <c r="D71" s="219" t="str">
        <f>IF(ISBLANK(Paramètres!B75),"",AVERAGE(Calculs!BY69:CC69))</f>
        <v/>
      </c>
      <c r="E71" s="219" t="str">
        <f>IF(ISBLANK(Paramètres!B75),"",AVERAGE(Calculs!BJ69:BP69,Calculs!AI69:AM69))</f>
        <v/>
      </c>
      <c r="F71" s="218" t="str">
        <f>IF(ISBLANK(Paramètres!B75),"",AVERAGE(Calculs!B69:C69,Calculs!S69:U69))</f>
        <v/>
      </c>
      <c r="G71" s="218" t="str">
        <f>IF(ISBLANK(Paramètres!B75),"",AVERAGE(Calculs!D69:E69,Calculs!AD69:AH69,Calculs!BQ69:BS69))</f>
        <v/>
      </c>
      <c r="H71" s="218" t="str">
        <f>IF(ISBLANK(Paramètres!B75),"",AVERAGE(Calculs!F69:L69,Calculs!V69:AC69,Calculs!AZ69:BD69))</f>
        <v/>
      </c>
      <c r="I71" s="220" t="str">
        <f>IF(ISBLANK(Paramètres!B75),"",AVERAGE(Calculs!CP69:CX69))</f>
        <v/>
      </c>
      <c r="J71" s="221" t="str">
        <f>Calculs!GM69</f>
        <v/>
      </c>
      <c r="K71" s="222" t="str">
        <f>IF(ISBLANK(Paramètres!B75),"",AVERAGE(Calculs!CY69:DZ69))</f>
        <v/>
      </c>
      <c r="L71" s="223" t="str">
        <f>IF(ISBLANK(Paramètres!B75),"",AVERAGE(Calculs!EA69:FK69))</f>
        <v/>
      </c>
      <c r="M71" s="218" t="str">
        <f>IF(ISBLANK(Paramètres!B75),"",AVERAGE(Calculs!FL69:FW69))</f>
        <v/>
      </c>
      <c r="N71" s="223" t="str">
        <f>IF(ISBLANK(Paramètres!B75),"",AVERAGE(Calculs!FX69:GL69))</f>
        <v/>
      </c>
      <c r="O71" s="224" t="str">
        <f>Calculs!GN69</f>
        <v/>
      </c>
      <c r="P71" s="205"/>
    </row>
    <row r="72" spans="1:16" ht="14.5" thickBot="1" x14ac:dyDescent="0.3">
      <c r="A72" s="282" t="str">
        <f>IF(ISBLANK(Paramètres!B76),"",Paramètres!B76)</f>
        <v/>
      </c>
      <c r="B72" s="274" t="str">
        <f>IF(ISBLANK(Paramètres!B76),"",AVERAGE(Calculs!AR70:AU70,Calculs!CD70:CO70))</f>
        <v/>
      </c>
      <c r="C72" s="218" t="str">
        <f>IF(ISBLANK(Paramètres!B76),"",AVERAGE(Calculs!M70:R70,Calculs!AM70:AP70,Calculs!AV70:AZ70,Calculs!BE70:BI70,Calculs!BT70:BX70))</f>
        <v/>
      </c>
      <c r="D72" s="219" t="str">
        <f>IF(ISBLANK(Paramètres!B76),"",AVERAGE(Calculs!BY70:CC70))</f>
        <v/>
      </c>
      <c r="E72" s="219" t="str">
        <f>IF(ISBLANK(Paramètres!B76),"",AVERAGE(Calculs!BJ70:BP70,Calculs!AI70:AM70))</f>
        <v/>
      </c>
      <c r="F72" s="218" t="str">
        <f>IF(ISBLANK(Paramètres!B76),"",AVERAGE(Calculs!B70:C70,Calculs!S70:U70))</f>
        <v/>
      </c>
      <c r="G72" s="218" t="str">
        <f>IF(ISBLANK(Paramètres!B76),"",AVERAGE(Calculs!D70:E70,Calculs!AD70:AH70,Calculs!BQ70:BS70))</f>
        <v/>
      </c>
      <c r="H72" s="218" t="str">
        <f>IF(ISBLANK(Paramètres!B76),"",AVERAGE(Calculs!F70:L70,Calculs!V70:AC70,Calculs!AZ70:BD70))</f>
        <v/>
      </c>
      <c r="I72" s="220" t="str">
        <f>IF(ISBLANK(Paramètres!B76),"",AVERAGE(Calculs!CP70:CX70))</f>
        <v/>
      </c>
      <c r="J72" s="221" t="str">
        <f>Calculs!GM70</f>
        <v/>
      </c>
      <c r="K72" s="222" t="str">
        <f>IF(ISBLANK(Paramètres!B76),"",AVERAGE(Calculs!CY70:DZ70))</f>
        <v/>
      </c>
      <c r="L72" s="223" t="str">
        <f>IF(ISBLANK(Paramètres!B76),"",AVERAGE(Calculs!EA70:FK70))</f>
        <v/>
      </c>
      <c r="M72" s="218" t="str">
        <f>IF(ISBLANK(Paramètres!B76),"",AVERAGE(Calculs!FL70:FW70))</f>
        <v/>
      </c>
      <c r="N72" s="223" t="str">
        <f>IF(ISBLANK(Paramètres!B76),"",AVERAGE(Calculs!FX70:GL70))</f>
        <v/>
      </c>
      <c r="O72" s="224" t="str">
        <f>Calculs!GN70</f>
        <v/>
      </c>
      <c r="P72" s="205"/>
    </row>
    <row r="73" spans="1:16" ht="14.5" thickBot="1" x14ac:dyDescent="0.3">
      <c r="A73" s="282" t="str">
        <f>IF(ISBLANK(Paramètres!B77),"",Paramètres!B77)</f>
        <v/>
      </c>
      <c r="B73" s="274" t="str">
        <f>IF(ISBLANK(Paramètres!B77),"",AVERAGE(Calculs!AR71:AU71,Calculs!CD71:CO71))</f>
        <v/>
      </c>
      <c r="C73" s="218" t="str">
        <f>IF(ISBLANK(Paramètres!B77),"",AVERAGE(Calculs!M71:R71,Calculs!AM71:AP71,Calculs!AV71:AZ71,Calculs!BE71:BI71,Calculs!BT71:BX71))</f>
        <v/>
      </c>
      <c r="D73" s="219" t="str">
        <f>IF(ISBLANK(Paramètres!B77),"",AVERAGE(Calculs!BY71:CC71))</f>
        <v/>
      </c>
      <c r="E73" s="219" t="str">
        <f>IF(ISBLANK(Paramètres!B77),"",AVERAGE(Calculs!BJ71:BP71,Calculs!AI71:AM71))</f>
        <v/>
      </c>
      <c r="F73" s="218" t="str">
        <f>IF(ISBLANK(Paramètres!B77),"",AVERAGE(Calculs!B71:C71,Calculs!S71:U71))</f>
        <v/>
      </c>
      <c r="G73" s="218" t="str">
        <f>IF(ISBLANK(Paramètres!B77),"",AVERAGE(Calculs!D71:E71,Calculs!AD71:AH71,Calculs!BQ71:BS71))</f>
        <v/>
      </c>
      <c r="H73" s="218" t="str">
        <f>IF(ISBLANK(Paramètres!B77),"",AVERAGE(Calculs!F71:L71,Calculs!V71:AC71,Calculs!AZ71:BD71))</f>
        <v/>
      </c>
      <c r="I73" s="220" t="str">
        <f>IF(ISBLANK(Paramètres!B77),"",AVERAGE(Calculs!CP71:CX71))</f>
        <v/>
      </c>
      <c r="J73" s="221" t="str">
        <f>Calculs!GM71</f>
        <v/>
      </c>
      <c r="K73" s="222" t="str">
        <f>IF(ISBLANK(Paramètres!B77),"",AVERAGE(Calculs!CY71:DZ71))</f>
        <v/>
      </c>
      <c r="L73" s="223" t="str">
        <f>IF(ISBLANK(Paramètres!B77),"",AVERAGE(Calculs!EA71:FK71))</f>
        <v/>
      </c>
      <c r="M73" s="218" t="str">
        <f>IF(ISBLANK(Paramètres!B77),"",AVERAGE(Calculs!FL71:FW71))</f>
        <v/>
      </c>
      <c r="N73" s="223" t="str">
        <f>IF(ISBLANK(Paramètres!B77),"",AVERAGE(Calculs!FX71:GL71))</f>
        <v/>
      </c>
      <c r="O73" s="224" t="str">
        <f>Calculs!GN71</f>
        <v/>
      </c>
      <c r="P73" s="205"/>
    </row>
    <row r="74" spans="1:16" ht="14.5" thickBot="1" x14ac:dyDescent="0.3">
      <c r="A74" s="282" t="str">
        <f>IF(ISBLANK(Paramètres!B78),"",Paramètres!B78)</f>
        <v/>
      </c>
      <c r="B74" s="274" t="str">
        <f>IF(ISBLANK(Paramètres!B78),"",AVERAGE(Calculs!AR72:AU72,Calculs!CD72:CO72))</f>
        <v/>
      </c>
      <c r="C74" s="218" t="str">
        <f>IF(ISBLANK(Paramètres!B78),"",AVERAGE(Calculs!M72:R72,Calculs!AM72:AP72,Calculs!AV72:AZ72,Calculs!BE72:BI72,Calculs!BT72:BX72))</f>
        <v/>
      </c>
      <c r="D74" s="219" t="str">
        <f>IF(ISBLANK(Paramètres!B78),"",AVERAGE(Calculs!BY72:CC72))</f>
        <v/>
      </c>
      <c r="E74" s="219" t="str">
        <f>IF(ISBLANK(Paramètres!B78),"",AVERAGE(Calculs!BJ72:BP72,Calculs!AI72:AM72))</f>
        <v/>
      </c>
      <c r="F74" s="218" t="str">
        <f>IF(ISBLANK(Paramètres!B78),"",AVERAGE(Calculs!B72:C72,Calculs!S72:U72))</f>
        <v/>
      </c>
      <c r="G74" s="218" t="str">
        <f>IF(ISBLANK(Paramètres!B78),"",AVERAGE(Calculs!D72:E72,Calculs!AD72:AH72,Calculs!BQ72:BS72))</f>
        <v/>
      </c>
      <c r="H74" s="218" t="str">
        <f>IF(ISBLANK(Paramètres!B78),"",AVERAGE(Calculs!F72:L72,Calculs!V72:AC72,Calculs!AZ72:BD72))</f>
        <v/>
      </c>
      <c r="I74" s="220" t="str">
        <f>IF(ISBLANK(Paramètres!B78),"",AVERAGE(Calculs!CP72:CX72))</f>
        <v/>
      </c>
      <c r="J74" s="221" t="str">
        <f>Calculs!GM72</f>
        <v/>
      </c>
      <c r="K74" s="222" t="str">
        <f>IF(ISBLANK(Paramètres!B78),"",AVERAGE(Calculs!CY72:DZ72))</f>
        <v/>
      </c>
      <c r="L74" s="223" t="str">
        <f>IF(ISBLANK(Paramètres!B78),"",AVERAGE(Calculs!EA72:FK72))</f>
        <v/>
      </c>
      <c r="M74" s="218" t="str">
        <f>IF(ISBLANK(Paramètres!B78),"",AVERAGE(Calculs!FL72:FW72))</f>
        <v/>
      </c>
      <c r="N74" s="223" t="str">
        <f>IF(ISBLANK(Paramètres!B78),"",AVERAGE(Calculs!FX72:GL72))</f>
        <v/>
      </c>
      <c r="O74" s="224" t="str">
        <f>Calculs!GN72</f>
        <v/>
      </c>
      <c r="P74" s="205"/>
    </row>
    <row r="75" spans="1:16" ht="14.5" thickBot="1" x14ac:dyDescent="0.3">
      <c r="A75" s="282" t="str">
        <f>IF(ISBLANK(Paramètres!B79),"",Paramètres!B79)</f>
        <v/>
      </c>
      <c r="B75" s="274" t="str">
        <f>IF(ISBLANK(Paramètres!B79),"",AVERAGE(Calculs!AR73:AU73,Calculs!CD73:CO73))</f>
        <v/>
      </c>
      <c r="C75" s="218" t="str">
        <f>IF(ISBLANK(Paramètres!B79),"",AVERAGE(Calculs!M73:R73,Calculs!AM73:AP73,Calculs!AV73:AZ73,Calculs!BE73:BI73,Calculs!BT73:BX73))</f>
        <v/>
      </c>
      <c r="D75" s="219" t="str">
        <f>IF(ISBLANK(Paramètres!B79),"",AVERAGE(Calculs!BY73:CC73))</f>
        <v/>
      </c>
      <c r="E75" s="219" t="str">
        <f>IF(ISBLANK(Paramètres!B79),"",AVERAGE(Calculs!BJ73:BP73,Calculs!AI73:AM73))</f>
        <v/>
      </c>
      <c r="F75" s="218" t="str">
        <f>IF(ISBLANK(Paramètres!B79),"",AVERAGE(Calculs!B73:C73,Calculs!S73:U73))</f>
        <v/>
      </c>
      <c r="G75" s="218" t="str">
        <f>IF(ISBLANK(Paramètres!B79),"",AVERAGE(Calculs!D73:E73,Calculs!AD73:AH73,Calculs!BQ73:BS73))</f>
        <v/>
      </c>
      <c r="H75" s="218" t="str">
        <f>IF(ISBLANK(Paramètres!B79),"",AVERAGE(Calculs!F73:L73,Calculs!V73:AC73,Calculs!AZ73:BD73))</f>
        <v/>
      </c>
      <c r="I75" s="220" t="str">
        <f>IF(ISBLANK(Paramètres!B79),"",AVERAGE(Calculs!CP73:CX73))</f>
        <v/>
      </c>
      <c r="J75" s="221" t="str">
        <f>Calculs!GM73</f>
        <v/>
      </c>
      <c r="K75" s="222" t="str">
        <f>IF(ISBLANK(Paramètres!B79),"",AVERAGE(Calculs!CY73:DZ73))</f>
        <v/>
      </c>
      <c r="L75" s="223" t="str">
        <f>IF(ISBLANK(Paramètres!B79),"",AVERAGE(Calculs!EA73:FK73))</f>
        <v/>
      </c>
      <c r="M75" s="218" t="str">
        <f>IF(ISBLANK(Paramètres!B79),"",AVERAGE(Calculs!FL73:FW73))</f>
        <v/>
      </c>
      <c r="N75" s="223" t="str">
        <f>IF(ISBLANK(Paramètres!B79),"",AVERAGE(Calculs!FX73:GL73))</f>
        <v/>
      </c>
      <c r="O75" s="224" t="str">
        <f>Calculs!GN73</f>
        <v/>
      </c>
      <c r="P75" s="205"/>
    </row>
    <row r="76" spans="1:16" ht="14.5" thickBot="1" x14ac:dyDescent="0.3">
      <c r="A76" s="282" t="str">
        <f>IF(ISBLANK(Paramètres!B80),"",Paramètres!B80)</f>
        <v/>
      </c>
      <c r="B76" s="274" t="str">
        <f>IF(ISBLANK(Paramètres!B80),"",AVERAGE(Calculs!AR74:AU74,Calculs!CD74:CO74))</f>
        <v/>
      </c>
      <c r="C76" s="218" t="str">
        <f>IF(ISBLANK(Paramètres!B80),"",AVERAGE(Calculs!M74:R74,Calculs!AM74:AP74,Calculs!AV74:AZ74,Calculs!BE74:BI74,Calculs!BT74:BX74))</f>
        <v/>
      </c>
      <c r="D76" s="219" t="str">
        <f>IF(ISBLANK(Paramètres!B80),"",AVERAGE(Calculs!BY74:CC74))</f>
        <v/>
      </c>
      <c r="E76" s="219" t="str">
        <f>IF(ISBLANK(Paramètres!B80),"",AVERAGE(Calculs!BJ74:BP74,Calculs!AI74:AM74))</f>
        <v/>
      </c>
      <c r="F76" s="218" t="str">
        <f>IF(ISBLANK(Paramètres!B80),"",AVERAGE(Calculs!B74:C74,Calculs!S74:U74))</f>
        <v/>
      </c>
      <c r="G76" s="218" t="str">
        <f>IF(ISBLANK(Paramètres!B80),"",AVERAGE(Calculs!D74:E74,Calculs!AD74:AH74,Calculs!BQ74:BS74))</f>
        <v/>
      </c>
      <c r="H76" s="218" t="str">
        <f>IF(ISBLANK(Paramètres!B80),"",AVERAGE(Calculs!F74:L74,Calculs!V74:AC74,Calculs!AZ74:BD74))</f>
        <v/>
      </c>
      <c r="I76" s="220" t="str">
        <f>IF(ISBLANK(Paramètres!B80),"",AVERAGE(Calculs!CP74:CX74))</f>
        <v/>
      </c>
      <c r="J76" s="221" t="str">
        <f>Calculs!GM74</f>
        <v/>
      </c>
      <c r="K76" s="222" t="str">
        <f>IF(ISBLANK(Paramètres!B80),"",AVERAGE(Calculs!CY74:DZ74))</f>
        <v/>
      </c>
      <c r="L76" s="223" t="str">
        <f>IF(ISBLANK(Paramètres!B80),"",AVERAGE(Calculs!EA74:FK74))</f>
        <v/>
      </c>
      <c r="M76" s="218" t="str">
        <f>IF(ISBLANK(Paramètres!B80),"",AVERAGE(Calculs!FL74:FW74))</f>
        <v/>
      </c>
      <c r="N76" s="223" t="str">
        <f>IF(ISBLANK(Paramètres!B80),"",AVERAGE(Calculs!FX74:GL74))</f>
        <v/>
      </c>
      <c r="O76" s="224" t="str">
        <f>Calculs!GN74</f>
        <v/>
      </c>
      <c r="P76" s="205"/>
    </row>
    <row r="77" spans="1:16" ht="14.5" thickBot="1" x14ac:dyDescent="0.3">
      <c r="A77" s="282" t="str">
        <f>IF(ISBLANK(Paramètres!B81),"",Paramètres!B81)</f>
        <v/>
      </c>
      <c r="B77" s="274" t="str">
        <f>IF(ISBLANK(Paramètres!B81),"",AVERAGE(Calculs!AR75:AU75,Calculs!CD75:CO75))</f>
        <v/>
      </c>
      <c r="C77" s="218" t="str">
        <f>IF(ISBLANK(Paramètres!B81),"",AVERAGE(Calculs!M75:R75,Calculs!AM75:AP75,Calculs!AV75:AZ75,Calculs!BE75:BI75,Calculs!BT75:BX75))</f>
        <v/>
      </c>
      <c r="D77" s="219" t="str">
        <f>IF(ISBLANK(Paramètres!B81),"",AVERAGE(Calculs!BY75:CC75))</f>
        <v/>
      </c>
      <c r="E77" s="219" t="str">
        <f>IF(ISBLANK(Paramètres!B81),"",AVERAGE(Calculs!BJ75:BP75,Calculs!AI75:AM75))</f>
        <v/>
      </c>
      <c r="F77" s="218" t="str">
        <f>IF(ISBLANK(Paramètres!B81),"",AVERAGE(Calculs!B75:C75,Calculs!S75:U75))</f>
        <v/>
      </c>
      <c r="G77" s="218" t="str">
        <f>IF(ISBLANK(Paramètres!B81),"",AVERAGE(Calculs!D75:E75,Calculs!AD75:AH75,Calculs!BQ75:BS75))</f>
        <v/>
      </c>
      <c r="H77" s="218" t="str">
        <f>IF(ISBLANK(Paramètres!B81),"",AVERAGE(Calculs!F75:L75,Calculs!V75:AC75,Calculs!AZ75:BD75))</f>
        <v/>
      </c>
      <c r="I77" s="220" t="str">
        <f>IF(ISBLANK(Paramètres!B81),"",AVERAGE(Calculs!CP75:CX75))</f>
        <v/>
      </c>
      <c r="J77" s="221" t="str">
        <f>Calculs!GM75</f>
        <v/>
      </c>
      <c r="K77" s="222" t="str">
        <f>IF(ISBLANK(Paramètres!B81),"",AVERAGE(Calculs!CY75:DZ75))</f>
        <v/>
      </c>
      <c r="L77" s="223" t="str">
        <f>IF(ISBLANK(Paramètres!B81),"",AVERAGE(Calculs!EA75:FK75))</f>
        <v/>
      </c>
      <c r="M77" s="218" t="str">
        <f>IF(ISBLANK(Paramètres!B81),"",AVERAGE(Calculs!FL75:FW75))</f>
        <v/>
      </c>
      <c r="N77" s="223" t="str">
        <f>IF(ISBLANK(Paramètres!B81),"",AVERAGE(Calculs!FX75:GL75))</f>
        <v/>
      </c>
      <c r="O77" s="224" t="str">
        <f>Calculs!GN75</f>
        <v/>
      </c>
      <c r="P77" s="205"/>
    </row>
    <row r="78" spans="1:16" ht="14.5" thickBot="1" x14ac:dyDescent="0.3">
      <c r="A78" s="282" t="str">
        <f>IF(ISBLANK(Paramètres!B82),"",Paramètres!B82)</f>
        <v/>
      </c>
      <c r="B78" s="274" t="str">
        <f>IF(ISBLANK(Paramètres!B82),"",AVERAGE(Calculs!AR76:AU76,Calculs!CD76:CO76))</f>
        <v/>
      </c>
      <c r="C78" s="218" t="str">
        <f>IF(ISBLANK(Paramètres!B82),"",AVERAGE(Calculs!M76:R76,Calculs!AM76:AP76,Calculs!AV76:AZ76,Calculs!BE76:BI76,Calculs!BT76:BX76))</f>
        <v/>
      </c>
      <c r="D78" s="219" t="str">
        <f>IF(ISBLANK(Paramètres!B82),"",AVERAGE(Calculs!BY76:CC76))</f>
        <v/>
      </c>
      <c r="E78" s="219" t="str">
        <f>IF(ISBLANK(Paramètres!B82),"",AVERAGE(Calculs!BJ76:BP76,Calculs!AI76:AM76))</f>
        <v/>
      </c>
      <c r="F78" s="218" t="str">
        <f>IF(ISBLANK(Paramètres!B82),"",AVERAGE(Calculs!B76:C76,Calculs!S76:U76))</f>
        <v/>
      </c>
      <c r="G78" s="218" t="str">
        <f>IF(ISBLANK(Paramètres!B82),"",AVERAGE(Calculs!D76:E76,Calculs!AD76:AH76,Calculs!BQ76:BS76))</f>
        <v/>
      </c>
      <c r="H78" s="218" t="str">
        <f>IF(ISBLANK(Paramètres!B82),"",AVERAGE(Calculs!F76:L76,Calculs!V76:AC76,Calculs!AZ76:BD76))</f>
        <v/>
      </c>
      <c r="I78" s="220" t="str">
        <f>IF(ISBLANK(Paramètres!B82),"",AVERAGE(Calculs!CP76:CX76))</f>
        <v/>
      </c>
      <c r="J78" s="221" t="str">
        <f>Calculs!GM76</f>
        <v/>
      </c>
      <c r="K78" s="222" t="str">
        <f>IF(ISBLANK(Paramètres!B82),"",AVERAGE(Calculs!CY76:DZ76))</f>
        <v/>
      </c>
      <c r="L78" s="223" t="str">
        <f>IF(ISBLANK(Paramètres!B82),"",AVERAGE(Calculs!EA76:FK76))</f>
        <v/>
      </c>
      <c r="M78" s="218" t="str">
        <f>IF(ISBLANK(Paramètres!B82),"",AVERAGE(Calculs!FL76:FW76))</f>
        <v/>
      </c>
      <c r="N78" s="223" t="str">
        <f>IF(ISBLANK(Paramètres!B82),"",AVERAGE(Calculs!FX76:GL76))</f>
        <v/>
      </c>
      <c r="O78" s="224" t="str">
        <f>Calculs!GN76</f>
        <v/>
      </c>
      <c r="P78" s="205"/>
    </row>
    <row r="79" spans="1:16" ht="14.5" thickBot="1" x14ac:dyDescent="0.3">
      <c r="A79" s="282" t="str">
        <f>IF(ISBLANK(Paramètres!B83),"",Paramètres!B83)</f>
        <v/>
      </c>
      <c r="B79" s="274" t="str">
        <f>IF(ISBLANK(Paramètres!B83),"",AVERAGE(Calculs!AR77:AU77,Calculs!CD77:CO77))</f>
        <v/>
      </c>
      <c r="C79" s="218" t="str">
        <f>IF(ISBLANK(Paramètres!B83),"",AVERAGE(Calculs!M77:R77,Calculs!AM77:AP77,Calculs!AV77:AZ77,Calculs!BE77:BI77,Calculs!BT77:BX77))</f>
        <v/>
      </c>
      <c r="D79" s="219" t="str">
        <f>IF(ISBLANK(Paramètres!B83),"",AVERAGE(Calculs!BY77:CC77))</f>
        <v/>
      </c>
      <c r="E79" s="219" t="str">
        <f>IF(ISBLANK(Paramètres!B83),"",AVERAGE(Calculs!BJ77:BP77,Calculs!AI77:AM77))</f>
        <v/>
      </c>
      <c r="F79" s="218" t="str">
        <f>IF(ISBLANK(Paramètres!B83),"",AVERAGE(Calculs!B77:C77,Calculs!S77:U77))</f>
        <v/>
      </c>
      <c r="G79" s="218" t="str">
        <f>IF(ISBLANK(Paramètres!B83),"",AVERAGE(Calculs!D77:E77,Calculs!AD77:AH77,Calculs!BQ77:BS77))</f>
        <v/>
      </c>
      <c r="H79" s="218" t="str">
        <f>IF(ISBLANK(Paramètres!B83),"",AVERAGE(Calculs!F77:L77,Calculs!V77:AC77,Calculs!AZ77:BD77))</f>
        <v/>
      </c>
      <c r="I79" s="220" t="str">
        <f>IF(ISBLANK(Paramètres!B83),"",AVERAGE(Calculs!CP77:CX77))</f>
        <v/>
      </c>
      <c r="J79" s="221" t="str">
        <f>Calculs!GM77</f>
        <v/>
      </c>
      <c r="K79" s="222" t="str">
        <f>IF(ISBLANK(Paramètres!B83),"",AVERAGE(Calculs!CY77:DZ77))</f>
        <v/>
      </c>
      <c r="L79" s="223" t="str">
        <f>IF(ISBLANK(Paramètres!B83),"",AVERAGE(Calculs!EA77:FK77))</f>
        <v/>
      </c>
      <c r="M79" s="218" t="str">
        <f>IF(ISBLANK(Paramètres!B83),"",AVERAGE(Calculs!FL77:FW77))</f>
        <v/>
      </c>
      <c r="N79" s="223" t="str">
        <f>IF(ISBLANK(Paramètres!B83),"",AVERAGE(Calculs!FX77:GL77))</f>
        <v/>
      </c>
      <c r="O79" s="224" t="str">
        <f>Calculs!GN77</f>
        <v/>
      </c>
      <c r="P79" s="205"/>
    </row>
    <row r="80" spans="1:16" ht="14.5" thickBot="1" x14ac:dyDescent="0.3">
      <c r="A80" s="282" t="str">
        <f>IF(ISBLANK(Paramètres!B84),"",Paramètres!B84)</f>
        <v/>
      </c>
      <c r="B80" s="274" t="str">
        <f>IF(ISBLANK(Paramètres!B84),"",AVERAGE(Calculs!AR78:AU78,Calculs!CD78:CO78))</f>
        <v/>
      </c>
      <c r="C80" s="218" t="str">
        <f>IF(ISBLANK(Paramètres!B84),"",AVERAGE(Calculs!M78:R78,Calculs!AM78:AP78,Calculs!AV78:AZ78,Calculs!BE78:BI78,Calculs!BT78:BX78))</f>
        <v/>
      </c>
      <c r="D80" s="219" t="str">
        <f>IF(ISBLANK(Paramètres!B84),"",AVERAGE(Calculs!BY78:CC78))</f>
        <v/>
      </c>
      <c r="E80" s="219" t="str">
        <f>IF(ISBLANK(Paramètres!B84),"",AVERAGE(Calculs!BJ78:BP78,Calculs!AI78:AM78))</f>
        <v/>
      </c>
      <c r="F80" s="218" t="str">
        <f>IF(ISBLANK(Paramètres!B84),"",AVERAGE(Calculs!B78:C78,Calculs!S78:U78))</f>
        <v/>
      </c>
      <c r="G80" s="218" t="str">
        <f>IF(ISBLANK(Paramètres!B84),"",AVERAGE(Calculs!D78:E78,Calculs!AD78:AH78,Calculs!BQ78:BS78))</f>
        <v/>
      </c>
      <c r="H80" s="218" t="str">
        <f>IF(ISBLANK(Paramètres!B84),"",AVERAGE(Calculs!F78:L78,Calculs!V78:AC78,Calculs!AZ78:BD78))</f>
        <v/>
      </c>
      <c r="I80" s="220" t="str">
        <f>IF(ISBLANK(Paramètres!B84),"",AVERAGE(Calculs!CP78:CX78))</f>
        <v/>
      </c>
      <c r="J80" s="221" t="str">
        <f>Calculs!GM78</f>
        <v/>
      </c>
      <c r="K80" s="222" t="str">
        <f>IF(ISBLANK(Paramètres!B84),"",AVERAGE(Calculs!CY78:DZ78))</f>
        <v/>
      </c>
      <c r="L80" s="223" t="str">
        <f>IF(ISBLANK(Paramètres!B84),"",AVERAGE(Calculs!EA78:FK78))</f>
        <v/>
      </c>
      <c r="M80" s="218" t="str">
        <f>IF(ISBLANK(Paramètres!B84),"",AVERAGE(Calculs!FL78:FW78))</f>
        <v/>
      </c>
      <c r="N80" s="223" t="str">
        <f>IF(ISBLANK(Paramètres!B84),"",AVERAGE(Calculs!FX78:GL78))</f>
        <v/>
      </c>
      <c r="O80" s="224" t="str">
        <f>Calculs!GN78</f>
        <v/>
      </c>
      <c r="P80" s="205"/>
    </row>
    <row r="81" spans="1:16" ht="14.5" thickBot="1" x14ac:dyDescent="0.3">
      <c r="A81" s="282" t="str">
        <f>IF(ISBLANK(Paramètres!B85),"",Paramètres!B85)</f>
        <v/>
      </c>
      <c r="B81" s="274" t="str">
        <f>IF(ISBLANK(Paramètres!B85),"",AVERAGE(Calculs!AR79:AU79,Calculs!CD79:CO79))</f>
        <v/>
      </c>
      <c r="C81" s="218" t="str">
        <f>IF(ISBLANK(Paramètres!B85),"",AVERAGE(Calculs!M79:R79,Calculs!AM79:AP79,Calculs!AV79:AZ79,Calculs!BE79:BI79,Calculs!BT79:BX79))</f>
        <v/>
      </c>
      <c r="D81" s="219" t="str">
        <f>IF(ISBLANK(Paramètres!B85),"",AVERAGE(Calculs!BY79:CC79))</f>
        <v/>
      </c>
      <c r="E81" s="219" t="str">
        <f>IF(ISBLANK(Paramètres!B85),"",AVERAGE(Calculs!BJ79:BP79,Calculs!AI79:AM79))</f>
        <v/>
      </c>
      <c r="F81" s="218" t="str">
        <f>IF(ISBLANK(Paramètres!B85),"",AVERAGE(Calculs!B79:C79,Calculs!S79:U79))</f>
        <v/>
      </c>
      <c r="G81" s="218" t="str">
        <f>IF(ISBLANK(Paramètres!B85),"",AVERAGE(Calculs!D79:E79,Calculs!AD79:AH79,Calculs!BQ79:BS79))</f>
        <v/>
      </c>
      <c r="H81" s="218" t="str">
        <f>IF(ISBLANK(Paramètres!B85),"",AVERAGE(Calculs!F79:L79,Calculs!V79:AC79,Calculs!AZ79:BD79))</f>
        <v/>
      </c>
      <c r="I81" s="220" t="str">
        <f>IF(ISBLANK(Paramètres!B85),"",AVERAGE(Calculs!CP79:CX79))</f>
        <v/>
      </c>
      <c r="J81" s="221" t="str">
        <f>Calculs!GM79</f>
        <v/>
      </c>
      <c r="K81" s="222" t="str">
        <f>IF(ISBLANK(Paramètres!B85),"",AVERAGE(Calculs!CY79:DZ79))</f>
        <v/>
      </c>
      <c r="L81" s="223" t="str">
        <f>IF(ISBLANK(Paramètres!B85),"",AVERAGE(Calculs!EA79:FK79))</f>
        <v/>
      </c>
      <c r="M81" s="218" t="str">
        <f>IF(ISBLANK(Paramètres!B85),"",AVERAGE(Calculs!FL79:FW79))</f>
        <v/>
      </c>
      <c r="N81" s="223" t="str">
        <f>IF(ISBLANK(Paramètres!B85),"",AVERAGE(Calculs!FX79:GL79))</f>
        <v/>
      </c>
      <c r="O81" s="224" t="str">
        <f>Calculs!GN79</f>
        <v/>
      </c>
      <c r="P81" s="205"/>
    </row>
    <row r="82" spans="1:16" ht="14.5" thickBot="1" x14ac:dyDescent="0.3">
      <c r="A82" s="282" t="str">
        <f>IF(ISBLANK(Paramètres!B86),"",Paramètres!B86)</f>
        <v/>
      </c>
      <c r="B82" s="274" t="str">
        <f>IF(ISBLANK(Paramètres!B86),"",AVERAGE(Calculs!AR80:AU80,Calculs!CD80:CO80))</f>
        <v/>
      </c>
      <c r="C82" s="218" t="str">
        <f>IF(ISBLANK(Paramètres!B86),"",AVERAGE(Calculs!M80:R80,Calculs!AM80:AP80,Calculs!AV80:AZ80,Calculs!BE80:BI80,Calculs!BT80:BX80))</f>
        <v/>
      </c>
      <c r="D82" s="219" t="str">
        <f>IF(ISBLANK(Paramètres!B86),"",AVERAGE(Calculs!BY80:CC80))</f>
        <v/>
      </c>
      <c r="E82" s="219" t="str">
        <f>IF(ISBLANK(Paramètres!B86),"",AVERAGE(Calculs!BJ80:BP80,Calculs!AI80:AM80))</f>
        <v/>
      </c>
      <c r="F82" s="218" t="str">
        <f>IF(ISBLANK(Paramètres!B86),"",AVERAGE(Calculs!B80:C80,Calculs!S80:U80))</f>
        <v/>
      </c>
      <c r="G82" s="218" t="str">
        <f>IF(ISBLANK(Paramètres!B86),"",AVERAGE(Calculs!D80:E80,Calculs!AD80:AH80,Calculs!BQ80:BS80))</f>
        <v/>
      </c>
      <c r="H82" s="218" t="str">
        <f>IF(ISBLANK(Paramètres!B86),"",AVERAGE(Calculs!F80:L80,Calculs!V80:AC80,Calculs!AZ80:BD80))</f>
        <v/>
      </c>
      <c r="I82" s="220" t="str">
        <f>IF(ISBLANK(Paramètres!B86),"",AVERAGE(Calculs!CP80:CX80))</f>
        <v/>
      </c>
      <c r="J82" s="221" t="str">
        <f>Calculs!GM80</f>
        <v/>
      </c>
      <c r="K82" s="222" t="str">
        <f>IF(ISBLANK(Paramètres!B86),"",AVERAGE(Calculs!CY80:DZ80))</f>
        <v/>
      </c>
      <c r="L82" s="223" t="str">
        <f>IF(ISBLANK(Paramètres!B86),"",AVERAGE(Calculs!EA80:FK80))</f>
        <v/>
      </c>
      <c r="M82" s="218" t="str">
        <f>IF(ISBLANK(Paramètres!B86),"",AVERAGE(Calculs!FL80:FW80))</f>
        <v/>
      </c>
      <c r="N82" s="223" t="str">
        <f>IF(ISBLANK(Paramètres!B86),"",AVERAGE(Calculs!FX80:GL80))</f>
        <v/>
      </c>
      <c r="O82" s="224" t="str">
        <f>Calculs!GN80</f>
        <v/>
      </c>
      <c r="P82" s="205"/>
    </row>
    <row r="83" spans="1:16" ht="14.5" thickBot="1" x14ac:dyDescent="0.3">
      <c r="A83" s="282" t="str">
        <f>IF(ISBLANK(Paramètres!B87),"",Paramètres!B87)</f>
        <v/>
      </c>
      <c r="B83" s="274" t="str">
        <f>IF(ISBLANK(Paramètres!B87),"",AVERAGE(Calculs!AR81:AU81,Calculs!CD81:CO81))</f>
        <v/>
      </c>
      <c r="C83" s="218" t="str">
        <f>IF(ISBLANK(Paramètres!B87),"",AVERAGE(Calculs!M81:R81,Calculs!AM81:AP81,Calculs!AV81:AZ81,Calculs!BE81:BI81,Calculs!BT81:BX81))</f>
        <v/>
      </c>
      <c r="D83" s="219" t="str">
        <f>IF(ISBLANK(Paramètres!B87),"",AVERAGE(Calculs!BY81:CC81))</f>
        <v/>
      </c>
      <c r="E83" s="219" t="str">
        <f>IF(ISBLANK(Paramètres!B87),"",AVERAGE(Calculs!BJ81:BP81,Calculs!AI81:AM81))</f>
        <v/>
      </c>
      <c r="F83" s="218" t="str">
        <f>IF(ISBLANK(Paramètres!B87),"",AVERAGE(Calculs!B81:C81,Calculs!S81:U81))</f>
        <v/>
      </c>
      <c r="G83" s="218" t="str">
        <f>IF(ISBLANK(Paramètres!B87),"",AVERAGE(Calculs!D81:E81,Calculs!AD81:AH81,Calculs!BQ81:BS81))</f>
        <v/>
      </c>
      <c r="H83" s="218" t="str">
        <f>IF(ISBLANK(Paramètres!B87),"",AVERAGE(Calculs!F81:L81,Calculs!V81:AC81,Calculs!AZ81:BD81))</f>
        <v/>
      </c>
      <c r="I83" s="220" t="str">
        <f>IF(ISBLANK(Paramètres!B87),"",AVERAGE(Calculs!CP81:CX81))</f>
        <v/>
      </c>
      <c r="J83" s="221" t="str">
        <f>Calculs!GM81</f>
        <v/>
      </c>
      <c r="K83" s="222" t="str">
        <f>IF(ISBLANK(Paramètres!B87),"",AVERAGE(Calculs!CY81:DZ81))</f>
        <v/>
      </c>
      <c r="L83" s="223" t="str">
        <f>IF(ISBLANK(Paramètres!B87),"",AVERAGE(Calculs!EA81:FK81))</f>
        <v/>
      </c>
      <c r="M83" s="218" t="str">
        <f>IF(ISBLANK(Paramètres!B87),"",AVERAGE(Calculs!FL81:FW81))</f>
        <v/>
      </c>
      <c r="N83" s="223" t="str">
        <f>IF(ISBLANK(Paramètres!B87),"",AVERAGE(Calculs!FX81:GL81))</f>
        <v/>
      </c>
      <c r="O83" s="224" t="str">
        <f>Calculs!GN81</f>
        <v/>
      </c>
      <c r="P83" s="205"/>
    </row>
    <row r="84" spans="1:16" ht="14.5" thickBot="1" x14ac:dyDescent="0.3">
      <c r="A84" s="282" t="str">
        <f>IF(ISBLANK(Paramètres!B88),"",Paramètres!B88)</f>
        <v/>
      </c>
      <c r="B84" s="274" t="str">
        <f>IF(ISBLANK(Paramètres!B88),"",AVERAGE(Calculs!AR82:AU82,Calculs!CD82:CO82))</f>
        <v/>
      </c>
      <c r="C84" s="218" t="str">
        <f>IF(ISBLANK(Paramètres!B88),"",AVERAGE(Calculs!M82:R82,Calculs!AM82:AP82,Calculs!AV82:AZ82,Calculs!BE82:BI82,Calculs!BT82:BX82))</f>
        <v/>
      </c>
      <c r="D84" s="219" t="str">
        <f>IF(ISBLANK(Paramètres!B88),"",AVERAGE(Calculs!BY82:CC82))</f>
        <v/>
      </c>
      <c r="E84" s="219" t="str">
        <f>IF(ISBLANK(Paramètres!B88),"",AVERAGE(Calculs!BJ82:BP82,Calculs!AI82:AM82))</f>
        <v/>
      </c>
      <c r="F84" s="218" t="str">
        <f>IF(ISBLANK(Paramètres!B88),"",AVERAGE(Calculs!B82:C82,Calculs!S82:U82))</f>
        <v/>
      </c>
      <c r="G84" s="218" t="str">
        <f>IF(ISBLANK(Paramètres!B88),"",AVERAGE(Calculs!D82:E82,Calculs!AD82:AH82,Calculs!BQ82:BS82))</f>
        <v/>
      </c>
      <c r="H84" s="218" t="str">
        <f>IF(ISBLANK(Paramètres!B88),"",AVERAGE(Calculs!F82:L82,Calculs!V82:AC82,Calculs!AZ82:BD82))</f>
        <v/>
      </c>
      <c r="I84" s="220" t="str">
        <f>IF(ISBLANK(Paramètres!B88),"",AVERAGE(Calculs!CP82:CX82))</f>
        <v/>
      </c>
      <c r="J84" s="221" t="str">
        <f>Calculs!GM82</f>
        <v/>
      </c>
      <c r="K84" s="222" t="str">
        <f>IF(ISBLANK(Paramètres!B88),"",AVERAGE(Calculs!CY82:DZ82))</f>
        <v/>
      </c>
      <c r="L84" s="223" t="str">
        <f>IF(ISBLANK(Paramètres!B88),"",AVERAGE(Calculs!EA82:FK82))</f>
        <v/>
      </c>
      <c r="M84" s="218" t="str">
        <f>IF(ISBLANK(Paramètres!B88),"",AVERAGE(Calculs!FL82:FW82))</f>
        <v/>
      </c>
      <c r="N84" s="223" t="str">
        <f>IF(ISBLANK(Paramètres!B88),"",AVERAGE(Calculs!FX82:GL82))</f>
        <v/>
      </c>
      <c r="O84" s="224" t="str">
        <f>Calculs!GN82</f>
        <v/>
      </c>
      <c r="P84" s="205"/>
    </row>
    <row r="85" spans="1:16" ht="14.5" thickBot="1" x14ac:dyDescent="0.3">
      <c r="A85" s="282" t="str">
        <f>IF(ISBLANK(Paramètres!B89),"",Paramètres!B89)</f>
        <v/>
      </c>
      <c r="B85" s="274" t="str">
        <f>IF(ISBLANK(Paramètres!B89),"",AVERAGE(Calculs!AR83:AU83,Calculs!CD83:CO83))</f>
        <v/>
      </c>
      <c r="C85" s="218" t="str">
        <f>IF(ISBLANK(Paramètres!B89),"",AVERAGE(Calculs!M83:R83,Calculs!AM83:AP83,Calculs!AV83:AZ83,Calculs!BE83:BI83,Calculs!BT83:BX83))</f>
        <v/>
      </c>
      <c r="D85" s="219" t="str">
        <f>IF(ISBLANK(Paramètres!B89),"",AVERAGE(Calculs!BY83:CC83))</f>
        <v/>
      </c>
      <c r="E85" s="219" t="str">
        <f>IF(ISBLANK(Paramètres!B89),"",AVERAGE(Calculs!BJ83:BP83,Calculs!AI83:AM83))</f>
        <v/>
      </c>
      <c r="F85" s="218" t="str">
        <f>IF(ISBLANK(Paramètres!B89),"",AVERAGE(Calculs!B83:C83,Calculs!S83:U83))</f>
        <v/>
      </c>
      <c r="G85" s="218" t="str">
        <f>IF(ISBLANK(Paramètres!B89),"",AVERAGE(Calculs!D83:E83,Calculs!AD83:AH83,Calculs!BQ83:BS83))</f>
        <v/>
      </c>
      <c r="H85" s="218" t="str">
        <f>IF(ISBLANK(Paramètres!B89),"",AVERAGE(Calculs!F83:L83,Calculs!V83:AC83,Calculs!AZ83:BD83))</f>
        <v/>
      </c>
      <c r="I85" s="220" t="str">
        <f>IF(ISBLANK(Paramètres!B89),"",AVERAGE(Calculs!CP83:CX83))</f>
        <v/>
      </c>
      <c r="J85" s="221" t="str">
        <f>Calculs!GM83</f>
        <v/>
      </c>
      <c r="K85" s="222" t="str">
        <f>IF(ISBLANK(Paramètres!B89),"",AVERAGE(Calculs!CY83:DZ83))</f>
        <v/>
      </c>
      <c r="L85" s="223" t="str">
        <f>IF(ISBLANK(Paramètres!B89),"",AVERAGE(Calculs!EA83:FK83))</f>
        <v/>
      </c>
      <c r="M85" s="218" t="str">
        <f>IF(ISBLANK(Paramètres!B89),"",AVERAGE(Calculs!FL83:FW83))</f>
        <v/>
      </c>
      <c r="N85" s="223" t="str">
        <f>IF(ISBLANK(Paramètres!B89),"",AVERAGE(Calculs!FX83:GL83))</f>
        <v/>
      </c>
      <c r="O85" s="224" t="str">
        <f>Calculs!GN83</f>
        <v/>
      </c>
      <c r="P85" s="205"/>
    </row>
    <row r="86" spans="1:16" ht="14.5" thickBot="1" x14ac:dyDescent="0.3">
      <c r="A86" s="282" t="str">
        <f>IF(ISBLANK(Paramètres!B90),"",Paramètres!B90)</f>
        <v/>
      </c>
      <c r="B86" s="274" t="str">
        <f>IF(ISBLANK(Paramètres!B90),"",AVERAGE(Calculs!AR84:AU84,Calculs!CD84:CO84))</f>
        <v/>
      </c>
      <c r="C86" s="218" t="str">
        <f>IF(ISBLANK(Paramètres!B90),"",AVERAGE(Calculs!M84:R84,Calculs!AM84:AP84,Calculs!AV84:AZ84,Calculs!BE84:BI84,Calculs!BT84:BX84))</f>
        <v/>
      </c>
      <c r="D86" s="219" t="str">
        <f>IF(ISBLANK(Paramètres!B90),"",AVERAGE(Calculs!BY84:CC84))</f>
        <v/>
      </c>
      <c r="E86" s="219" t="str">
        <f>IF(ISBLANK(Paramètres!B90),"",AVERAGE(Calculs!BJ84:BP84,Calculs!AI84:AM84))</f>
        <v/>
      </c>
      <c r="F86" s="218" t="str">
        <f>IF(ISBLANK(Paramètres!B90),"",AVERAGE(Calculs!B84:C84,Calculs!S84:U84))</f>
        <v/>
      </c>
      <c r="G86" s="218" t="str">
        <f>IF(ISBLANK(Paramètres!B90),"",AVERAGE(Calculs!D84:E84,Calculs!AD84:AH84,Calculs!BQ84:BS84))</f>
        <v/>
      </c>
      <c r="H86" s="218" t="str">
        <f>IF(ISBLANK(Paramètres!B90),"",AVERAGE(Calculs!F84:L84,Calculs!V84:AC84,Calculs!AZ84:BD84))</f>
        <v/>
      </c>
      <c r="I86" s="220" t="str">
        <f>IF(ISBLANK(Paramètres!B90),"",AVERAGE(Calculs!CP84:CX84))</f>
        <v/>
      </c>
      <c r="J86" s="221" t="str">
        <f>Calculs!GM84</f>
        <v/>
      </c>
      <c r="K86" s="222" t="str">
        <f>IF(ISBLANK(Paramètres!B90),"",AVERAGE(Calculs!CY84:DZ84))</f>
        <v/>
      </c>
      <c r="L86" s="223" t="str">
        <f>IF(ISBLANK(Paramètres!B90),"",AVERAGE(Calculs!EA84:FK84))</f>
        <v/>
      </c>
      <c r="M86" s="218" t="str">
        <f>IF(ISBLANK(Paramètres!B90),"",AVERAGE(Calculs!FL84:FW84))</f>
        <v/>
      </c>
      <c r="N86" s="223" t="str">
        <f>IF(ISBLANK(Paramètres!B90),"",AVERAGE(Calculs!FX84:GL84))</f>
        <v/>
      </c>
      <c r="O86" s="224" t="str">
        <f>Calculs!GN84</f>
        <v/>
      </c>
      <c r="P86" s="205"/>
    </row>
    <row r="87" spans="1:16" ht="14.5" thickBot="1" x14ac:dyDescent="0.3">
      <c r="A87" s="282" t="str">
        <f>IF(ISBLANK(Paramètres!B91),"",Paramètres!B91)</f>
        <v/>
      </c>
      <c r="B87" s="274" t="str">
        <f>IF(ISBLANK(Paramètres!B91),"",AVERAGE(Calculs!AR85:AU85,Calculs!CD85:CO85))</f>
        <v/>
      </c>
      <c r="C87" s="218" t="str">
        <f>IF(ISBLANK(Paramètres!B91),"",AVERAGE(Calculs!M85:R85,Calculs!AM85:AP85,Calculs!AV85:AZ85,Calculs!BE85:BI85,Calculs!BT85:BX85))</f>
        <v/>
      </c>
      <c r="D87" s="219" t="str">
        <f>IF(ISBLANK(Paramètres!B91),"",AVERAGE(Calculs!BY85:CC85))</f>
        <v/>
      </c>
      <c r="E87" s="219" t="str">
        <f>IF(ISBLANK(Paramètres!B91),"",AVERAGE(Calculs!BJ85:BP85,Calculs!AI85:AM85))</f>
        <v/>
      </c>
      <c r="F87" s="218" t="str">
        <f>IF(ISBLANK(Paramètres!B91),"",AVERAGE(Calculs!B85:C85,Calculs!S85:U85))</f>
        <v/>
      </c>
      <c r="G87" s="218" t="str">
        <f>IF(ISBLANK(Paramètres!B91),"",AVERAGE(Calculs!D85:E85,Calculs!AD85:AH85,Calculs!BQ85:BS85))</f>
        <v/>
      </c>
      <c r="H87" s="218" t="str">
        <f>IF(ISBLANK(Paramètres!B91),"",AVERAGE(Calculs!F85:L85,Calculs!V85:AC85,Calculs!AZ85:BD85))</f>
        <v/>
      </c>
      <c r="I87" s="220" t="str">
        <f>IF(ISBLANK(Paramètres!B91),"",AVERAGE(Calculs!CP85:CX85))</f>
        <v/>
      </c>
      <c r="J87" s="221" t="str">
        <f>Calculs!GM85</f>
        <v/>
      </c>
      <c r="K87" s="222" t="str">
        <f>IF(ISBLANK(Paramètres!B91),"",AVERAGE(Calculs!CY85:DZ85))</f>
        <v/>
      </c>
      <c r="L87" s="223" t="str">
        <f>IF(ISBLANK(Paramètres!B91),"",AVERAGE(Calculs!EA85:FK85))</f>
        <v/>
      </c>
      <c r="M87" s="218" t="str">
        <f>IF(ISBLANK(Paramètres!B91),"",AVERAGE(Calculs!FL85:FW85))</f>
        <v/>
      </c>
      <c r="N87" s="223" t="str">
        <f>IF(ISBLANK(Paramètres!B91),"",AVERAGE(Calculs!FX85:GL85))</f>
        <v/>
      </c>
      <c r="O87" s="224" t="str">
        <f>Calculs!GN85</f>
        <v/>
      </c>
      <c r="P87" s="205"/>
    </row>
    <row r="88" spans="1:16" ht="14.5" thickBot="1" x14ac:dyDescent="0.3">
      <c r="A88" s="282" t="str">
        <f>IF(ISBLANK(Paramètres!B92),"",Paramètres!B92)</f>
        <v/>
      </c>
      <c r="B88" s="274" t="str">
        <f>IF(ISBLANK(Paramètres!B92),"",AVERAGE(Calculs!AR86:AU86,Calculs!CD86:CO86))</f>
        <v/>
      </c>
      <c r="C88" s="218" t="str">
        <f>IF(ISBLANK(Paramètres!B92),"",AVERAGE(Calculs!M86:R86,Calculs!AM86:AP86,Calculs!AV86:AZ86,Calculs!BE86:BI86,Calculs!BT86:BX86))</f>
        <v/>
      </c>
      <c r="D88" s="219" t="str">
        <f>IF(ISBLANK(Paramètres!B92),"",AVERAGE(Calculs!BY86:CC86))</f>
        <v/>
      </c>
      <c r="E88" s="219" t="str">
        <f>IF(ISBLANK(Paramètres!B92),"",AVERAGE(Calculs!BJ86:BP86,Calculs!AI86:AM86))</f>
        <v/>
      </c>
      <c r="F88" s="218" t="str">
        <f>IF(ISBLANK(Paramètres!B92),"",AVERAGE(Calculs!B86:C86,Calculs!S86:U86))</f>
        <v/>
      </c>
      <c r="G88" s="218" t="str">
        <f>IF(ISBLANK(Paramètres!B92),"",AVERAGE(Calculs!D86:E86,Calculs!AD86:AH86,Calculs!BQ86:BS86))</f>
        <v/>
      </c>
      <c r="H88" s="218" t="str">
        <f>IF(ISBLANK(Paramètres!B92),"",AVERAGE(Calculs!F86:L86,Calculs!V86:AC86,Calculs!AZ86:BD86))</f>
        <v/>
      </c>
      <c r="I88" s="220" t="str">
        <f>IF(ISBLANK(Paramètres!B92),"",AVERAGE(Calculs!CP86:CX86))</f>
        <v/>
      </c>
      <c r="J88" s="221" t="str">
        <f>Calculs!GM86</f>
        <v/>
      </c>
      <c r="K88" s="222" t="str">
        <f>IF(ISBLANK(Paramètres!B92),"",AVERAGE(Calculs!CY86:DZ86))</f>
        <v/>
      </c>
      <c r="L88" s="223" t="str">
        <f>IF(ISBLANK(Paramètres!B92),"",AVERAGE(Calculs!EA86:FK86))</f>
        <v/>
      </c>
      <c r="M88" s="218" t="str">
        <f>IF(ISBLANK(Paramètres!B92),"",AVERAGE(Calculs!FL86:FW86))</f>
        <v/>
      </c>
      <c r="N88" s="223" t="str">
        <f>IF(ISBLANK(Paramètres!B92),"",AVERAGE(Calculs!FX86:GL86))</f>
        <v/>
      </c>
      <c r="O88" s="224" t="str">
        <f>Calculs!GN86</f>
        <v/>
      </c>
      <c r="P88" s="205"/>
    </row>
    <row r="89" spans="1:16" ht="14.5" thickBot="1" x14ac:dyDescent="0.3">
      <c r="A89" s="282" t="str">
        <f>IF(ISBLANK(Paramètres!B93),"",Paramètres!B93)</f>
        <v/>
      </c>
      <c r="B89" s="274" t="str">
        <f>IF(ISBLANK(Paramètres!B93),"",AVERAGE(Calculs!AR87:AU87,Calculs!CD87:CO87))</f>
        <v/>
      </c>
      <c r="C89" s="218" t="str">
        <f>IF(ISBLANK(Paramètres!B93),"",AVERAGE(Calculs!M87:R87,Calculs!AM87:AP87,Calculs!AV87:AZ87,Calculs!BE87:BI87,Calculs!BT87:BX87))</f>
        <v/>
      </c>
      <c r="D89" s="219" t="str">
        <f>IF(ISBLANK(Paramètres!B93),"",AVERAGE(Calculs!BY87:CC87))</f>
        <v/>
      </c>
      <c r="E89" s="219" t="str">
        <f>IF(ISBLANK(Paramètres!B93),"",AVERAGE(Calculs!BJ87:BP87,Calculs!AI87:AM87))</f>
        <v/>
      </c>
      <c r="F89" s="218" t="str">
        <f>IF(ISBLANK(Paramètres!B93),"",AVERAGE(Calculs!B87:C87,Calculs!S87:U87))</f>
        <v/>
      </c>
      <c r="G89" s="218" t="str">
        <f>IF(ISBLANK(Paramètres!B93),"",AVERAGE(Calculs!D87:E87,Calculs!AD87:AH87,Calculs!BQ87:BS87))</f>
        <v/>
      </c>
      <c r="H89" s="218" t="str">
        <f>IF(ISBLANK(Paramètres!B93),"",AVERAGE(Calculs!F87:L87,Calculs!V87:AC87,Calculs!AZ87:BD87))</f>
        <v/>
      </c>
      <c r="I89" s="220" t="str">
        <f>IF(ISBLANK(Paramètres!B93),"",AVERAGE(Calculs!CP87:CX87))</f>
        <v/>
      </c>
      <c r="J89" s="221" t="str">
        <f>Calculs!GM87</f>
        <v/>
      </c>
      <c r="K89" s="222" t="str">
        <f>IF(ISBLANK(Paramètres!B93),"",AVERAGE(Calculs!CY87:DZ87))</f>
        <v/>
      </c>
      <c r="L89" s="223" t="str">
        <f>IF(ISBLANK(Paramètres!B93),"",AVERAGE(Calculs!EA87:FK87))</f>
        <v/>
      </c>
      <c r="M89" s="218" t="str">
        <f>IF(ISBLANK(Paramètres!B93),"",AVERAGE(Calculs!FL87:FW87))</f>
        <v/>
      </c>
      <c r="N89" s="223" t="str">
        <f>IF(ISBLANK(Paramètres!B93),"",AVERAGE(Calculs!FX87:GL87))</f>
        <v/>
      </c>
      <c r="O89" s="224" t="str">
        <f>Calculs!GN87</f>
        <v/>
      </c>
      <c r="P89" s="205"/>
    </row>
    <row r="90" spans="1:16" ht="14.5" thickBot="1" x14ac:dyDescent="0.3">
      <c r="A90" s="282" t="str">
        <f>IF(ISBLANK(Paramètres!B94),"",Paramètres!B94)</f>
        <v/>
      </c>
      <c r="B90" s="274" t="str">
        <f>IF(ISBLANK(Paramètres!B94),"",AVERAGE(Calculs!AR88:AU88,Calculs!CD88:CO88))</f>
        <v/>
      </c>
      <c r="C90" s="218" t="str">
        <f>IF(ISBLANK(Paramètres!B94),"",AVERAGE(Calculs!M88:R88,Calculs!AM88:AP88,Calculs!AV88:AZ88,Calculs!BE88:BI88,Calculs!BT88:BX88))</f>
        <v/>
      </c>
      <c r="D90" s="219" t="str">
        <f>IF(ISBLANK(Paramètres!B94),"",AVERAGE(Calculs!BY88:CC88))</f>
        <v/>
      </c>
      <c r="E90" s="219" t="str">
        <f>IF(ISBLANK(Paramètres!B94),"",AVERAGE(Calculs!BJ88:BP88,Calculs!AI88:AM88))</f>
        <v/>
      </c>
      <c r="F90" s="218" t="str">
        <f>IF(ISBLANK(Paramètres!B94),"",AVERAGE(Calculs!B88:C88,Calculs!S88:U88))</f>
        <v/>
      </c>
      <c r="G90" s="218" t="str">
        <f>IF(ISBLANK(Paramètres!B94),"",AVERAGE(Calculs!D88:E88,Calculs!AD88:AH88,Calculs!BQ88:BS88))</f>
        <v/>
      </c>
      <c r="H90" s="218" t="str">
        <f>IF(ISBLANK(Paramètres!B94),"",AVERAGE(Calculs!F88:L88,Calculs!V88:AC88,Calculs!AZ88:BD88))</f>
        <v/>
      </c>
      <c r="I90" s="220" t="str">
        <f>IF(ISBLANK(Paramètres!B94),"",AVERAGE(Calculs!CP88:CX88))</f>
        <v/>
      </c>
      <c r="J90" s="221" t="str">
        <f>Calculs!GM88</f>
        <v/>
      </c>
      <c r="K90" s="222" t="str">
        <f>IF(ISBLANK(Paramètres!B94),"",AVERAGE(Calculs!CY88:DZ88))</f>
        <v/>
      </c>
      <c r="L90" s="223" t="str">
        <f>IF(ISBLANK(Paramètres!B94),"",AVERAGE(Calculs!EA88:FK88))</f>
        <v/>
      </c>
      <c r="M90" s="218" t="str">
        <f>IF(ISBLANK(Paramètres!B94),"",AVERAGE(Calculs!FL88:FW88))</f>
        <v/>
      </c>
      <c r="N90" s="223" t="str">
        <f>IF(ISBLANK(Paramètres!B94),"",AVERAGE(Calculs!FX88:GL88))</f>
        <v/>
      </c>
      <c r="O90" s="224" t="str">
        <f>Calculs!GN88</f>
        <v/>
      </c>
      <c r="P90" s="205"/>
    </row>
    <row r="91" spans="1:16" ht="14.5" thickBot="1" x14ac:dyDescent="0.3">
      <c r="A91" s="282" t="str">
        <f>IF(ISBLANK(Paramètres!B95),"",Paramètres!B95)</f>
        <v/>
      </c>
      <c r="B91" s="274" t="str">
        <f>IF(ISBLANK(Paramètres!B95),"",AVERAGE(Calculs!AR89:AU89,Calculs!CD89:CO89))</f>
        <v/>
      </c>
      <c r="C91" s="218" t="str">
        <f>IF(ISBLANK(Paramètres!B95),"",AVERAGE(Calculs!M89:R89,Calculs!AM89:AP89,Calculs!AV89:AZ89,Calculs!BE89:BI89,Calculs!BT89:BX89))</f>
        <v/>
      </c>
      <c r="D91" s="219" t="str">
        <f>IF(ISBLANK(Paramètres!B95),"",AVERAGE(Calculs!BY89:CC89))</f>
        <v/>
      </c>
      <c r="E91" s="219" t="str">
        <f>IF(ISBLANK(Paramètres!B95),"",AVERAGE(Calculs!BJ89:BP89,Calculs!AI89:AM89))</f>
        <v/>
      </c>
      <c r="F91" s="218" t="str">
        <f>IF(ISBLANK(Paramètres!B95),"",AVERAGE(Calculs!B89:C89,Calculs!S89:U89))</f>
        <v/>
      </c>
      <c r="G91" s="218" t="str">
        <f>IF(ISBLANK(Paramètres!B95),"",AVERAGE(Calculs!D89:E89,Calculs!AD89:AH89,Calculs!BQ89:BS89))</f>
        <v/>
      </c>
      <c r="H91" s="218" t="str">
        <f>IF(ISBLANK(Paramètres!B95),"",AVERAGE(Calculs!F89:L89,Calculs!V89:AC89,Calculs!AZ89:BD89))</f>
        <v/>
      </c>
      <c r="I91" s="220" t="str">
        <f>IF(ISBLANK(Paramètres!B95),"",AVERAGE(Calculs!CP89:CX89))</f>
        <v/>
      </c>
      <c r="J91" s="221" t="str">
        <f>Calculs!GM89</f>
        <v/>
      </c>
      <c r="K91" s="222" t="str">
        <f>IF(ISBLANK(Paramètres!B95),"",AVERAGE(Calculs!CY89:DZ89))</f>
        <v/>
      </c>
      <c r="L91" s="223" t="str">
        <f>IF(ISBLANK(Paramètres!B95),"",AVERAGE(Calculs!EA89:FK89))</f>
        <v/>
      </c>
      <c r="M91" s="218" t="str">
        <f>IF(ISBLANK(Paramètres!B95),"",AVERAGE(Calculs!FL89:FW89))</f>
        <v/>
      </c>
      <c r="N91" s="223" t="str">
        <f>IF(ISBLANK(Paramètres!B95),"",AVERAGE(Calculs!FX89:GL89))</f>
        <v/>
      </c>
      <c r="O91" s="224" t="str">
        <f>Calculs!GN89</f>
        <v/>
      </c>
      <c r="P91" s="205"/>
    </row>
    <row r="92" spans="1:16" ht="14.5" thickBot="1" x14ac:dyDescent="0.3">
      <c r="A92" s="282" t="str">
        <f>IF(ISBLANK(Paramètres!B96),"",Paramètres!B96)</f>
        <v/>
      </c>
      <c r="B92" s="274" t="str">
        <f>IF(ISBLANK(Paramètres!B96),"",AVERAGE(Calculs!AR90:AU90,Calculs!CD90:CO90))</f>
        <v/>
      </c>
      <c r="C92" s="218" t="str">
        <f>IF(ISBLANK(Paramètres!B96),"",AVERAGE(Calculs!M90:R90,Calculs!AM90:AP90,Calculs!AV90:AZ90,Calculs!BE90:BI90,Calculs!BT90:BX90))</f>
        <v/>
      </c>
      <c r="D92" s="219" t="str">
        <f>IF(ISBLANK(Paramètres!B96),"",AVERAGE(Calculs!BY90:CC90))</f>
        <v/>
      </c>
      <c r="E92" s="219" t="str">
        <f>IF(ISBLANK(Paramètres!B96),"",AVERAGE(Calculs!BJ90:BP90,Calculs!AI90:AM90))</f>
        <v/>
      </c>
      <c r="F92" s="218" t="str">
        <f>IF(ISBLANK(Paramètres!B96),"",AVERAGE(Calculs!B90:C90,Calculs!S90:U90))</f>
        <v/>
      </c>
      <c r="G92" s="218" t="str">
        <f>IF(ISBLANK(Paramètres!B96),"",AVERAGE(Calculs!D90:E90,Calculs!AD90:AH90,Calculs!BQ90:BS90))</f>
        <v/>
      </c>
      <c r="H92" s="218" t="str">
        <f>IF(ISBLANK(Paramètres!B96),"",AVERAGE(Calculs!F90:L90,Calculs!V90:AC90,Calculs!AZ90:BD90))</f>
        <v/>
      </c>
      <c r="I92" s="220" t="str">
        <f>IF(ISBLANK(Paramètres!B96),"",AVERAGE(Calculs!CP90:CX90))</f>
        <v/>
      </c>
      <c r="J92" s="221" t="str">
        <f>Calculs!GM90</f>
        <v/>
      </c>
      <c r="K92" s="222" t="str">
        <f>IF(ISBLANK(Paramètres!B96),"",AVERAGE(Calculs!CY90:DZ90))</f>
        <v/>
      </c>
      <c r="L92" s="223" t="str">
        <f>IF(ISBLANK(Paramètres!B96),"",AVERAGE(Calculs!EA90:FK90))</f>
        <v/>
      </c>
      <c r="M92" s="218" t="str">
        <f>IF(ISBLANK(Paramètres!B96),"",AVERAGE(Calculs!FL90:FW90))</f>
        <v/>
      </c>
      <c r="N92" s="223" t="str">
        <f>IF(ISBLANK(Paramètres!B96),"",AVERAGE(Calculs!FX90:GL90))</f>
        <v/>
      </c>
      <c r="O92" s="224" t="str">
        <f>Calculs!GN90</f>
        <v/>
      </c>
      <c r="P92" s="205"/>
    </row>
    <row r="93" spans="1:16" ht="14.5" thickBot="1" x14ac:dyDescent="0.3">
      <c r="A93" s="282" t="str">
        <f>IF(ISBLANK(Paramètres!B97),"",Paramètres!B97)</f>
        <v/>
      </c>
      <c r="B93" s="274" t="str">
        <f>IF(ISBLANK(Paramètres!B97),"",AVERAGE(Calculs!AR91:AU91,Calculs!CD91:CO91))</f>
        <v/>
      </c>
      <c r="C93" s="218" t="str">
        <f>IF(ISBLANK(Paramètres!B97),"",AVERAGE(Calculs!M91:R91,Calculs!AM91:AP91,Calculs!AV91:AZ91,Calculs!BE91:BI91,Calculs!BT91:BX91))</f>
        <v/>
      </c>
      <c r="D93" s="219" t="str">
        <f>IF(ISBLANK(Paramètres!B97),"",AVERAGE(Calculs!BY91:CC91))</f>
        <v/>
      </c>
      <c r="E93" s="219" t="str">
        <f>IF(ISBLANK(Paramètres!B97),"",AVERAGE(Calculs!BJ91:BP91,Calculs!AI91:AM91))</f>
        <v/>
      </c>
      <c r="F93" s="218" t="str">
        <f>IF(ISBLANK(Paramètres!B97),"",AVERAGE(Calculs!B91:C91,Calculs!S91:U91))</f>
        <v/>
      </c>
      <c r="G93" s="218" t="str">
        <f>IF(ISBLANK(Paramètres!B97),"",AVERAGE(Calculs!D91:E91,Calculs!AD91:AH91,Calculs!BQ91:BS91))</f>
        <v/>
      </c>
      <c r="H93" s="218" t="str">
        <f>IF(ISBLANK(Paramètres!B97),"",AVERAGE(Calculs!F91:L91,Calculs!V91:AC91,Calculs!AZ91:BD91))</f>
        <v/>
      </c>
      <c r="I93" s="220" t="str">
        <f>IF(ISBLANK(Paramètres!B97),"",AVERAGE(Calculs!CP91:CX91))</f>
        <v/>
      </c>
      <c r="J93" s="221" t="str">
        <f>Calculs!GM91</f>
        <v/>
      </c>
      <c r="K93" s="222" t="str">
        <f>IF(ISBLANK(Paramètres!B97),"",AVERAGE(Calculs!CY91:DZ91))</f>
        <v/>
      </c>
      <c r="L93" s="223" t="str">
        <f>IF(ISBLANK(Paramètres!B97),"",AVERAGE(Calculs!EA91:FK91))</f>
        <v/>
      </c>
      <c r="M93" s="218" t="str">
        <f>IF(ISBLANK(Paramètres!B97),"",AVERAGE(Calculs!FL91:FW91))</f>
        <v/>
      </c>
      <c r="N93" s="223" t="str">
        <f>IF(ISBLANK(Paramètres!B97),"",AVERAGE(Calculs!FX91:GL91))</f>
        <v/>
      </c>
      <c r="O93" s="224" t="str">
        <f>Calculs!GN91</f>
        <v/>
      </c>
      <c r="P93" s="205"/>
    </row>
    <row r="94" spans="1:16" ht="14.5" thickBot="1" x14ac:dyDescent="0.3">
      <c r="A94" s="282" t="str">
        <f>IF(ISBLANK(Paramètres!B98),"",Paramètres!B98)</f>
        <v/>
      </c>
      <c r="B94" s="274" t="str">
        <f>IF(ISBLANK(Paramètres!B98),"",AVERAGE(Calculs!AR92:AU92,Calculs!CD92:CO92))</f>
        <v/>
      </c>
      <c r="C94" s="218" t="str">
        <f>IF(ISBLANK(Paramètres!B98),"",AVERAGE(Calculs!M92:R92,Calculs!AM92:AP92,Calculs!AV92:AZ92,Calculs!BE92:BI92,Calculs!BT92:BX92))</f>
        <v/>
      </c>
      <c r="D94" s="219" t="str">
        <f>IF(ISBLANK(Paramètres!B98),"",AVERAGE(Calculs!BY92:CC92))</f>
        <v/>
      </c>
      <c r="E94" s="219" t="str">
        <f>IF(ISBLANK(Paramètres!B98),"",AVERAGE(Calculs!BJ92:BP92,Calculs!AI92:AM92))</f>
        <v/>
      </c>
      <c r="F94" s="218" t="str">
        <f>IF(ISBLANK(Paramètres!B98),"",AVERAGE(Calculs!B92:C92,Calculs!S92:U92))</f>
        <v/>
      </c>
      <c r="G94" s="218" t="str">
        <f>IF(ISBLANK(Paramètres!B98),"",AVERAGE(Calculs!D92:E92,Calculs!AD92:AH92,Calculs!BQ92:BS92))</f>
        <v/>
      </c>
      <c r="H94" s="218" t="str">
        <f>IF(ISBLANK(Paramètres!B98),"",AVERAGE(Calculs!F92:L92,Calculs!V92:AC92,Calculs!AZ92:BD92))</f>
        <v/>
      </c>
      <c r="I94" s="220" t="str">
        <f>IF(ISBLANK(Paramètres!B98),"",AVERAGE(Calculs!CP92:CX92))</f>
        <v/>
      </c>
      <c r="J94" s="221" t="str">
        <f>Calculs!GM92</f>
        <v/>
      </c>
      <c r="K94" s="222" t="str">
        <f>IF(ISBLANK(Paramètres!B98),"",AVERAGE(Calculs!CY92:DZ92))</f>
        <v/>
      </c>
      <c r="L94" s="223" t="str">
        <f>IF(ISBLANK(Paramètres!B98),"",AVERAGE(Calculs!EA92:FK92))</f>
        <v/>
      </c>
      <c r="M94" s="218" t="str">
        <f>IF(ISBLANK(Paramètres!B98),"",AVERAGE(Calculs!FL92:FW92))</f>
        <v/>
      </c>
      <c r="N94" s="223" t="str">
        <f>IF(ISBLANK(Paramètres!B98),"",AVERAGE(Calculs!FX92:GL92))</f>
        <v/>
      </c>
      <c r="O94" s="224" t="str">
        <f>Calculs!GN92</f>
        <v/>
      </c>
      <c r="P94" s="205"/>
    </row>
    <row r="95" spans="1:16" ht="14.5" thickBot="1" x14ac:dyDescent="0.3">
      <c r="A95" s="282" t="str">
        <f>IF(ISBLANK(Paramètres!B99),"",Paramètres!B99)</f>
        <v/>
      </c>
      <c r="B95" s="274" t="str">
        <f>IF(ISBLANK(Paramètres!B99),"",AVERAGE(Calculs!AR93:AU93,Calculs!CD93:CO93))</f>
        <v/>
      </c>
      <c r="C95" s="218" t="str">
        <f>IF(ISBLANK(Paramètres!B99),"",AVERAGE(Calculs!M93:R93,Calculs!AM93:AP93,Calculs!AV93:AZ93,Calculs!BE93:BI93,Calculs!BT93:BX93))</f>
        <v/>
      </c>
      <c r="D95" s="219" t="str">
        <f>IF(ISBLANK(Paramètres!B99),"",AVERAGE(Calculs!BY93:CC93))</f>
        <v/>
      </c>
      <c r="E95" s="219" t="str">
        <f>IF(ISBLANK(Paramètres!B99),"",AVERAGE(Calculs!BJ93:BP93,Calculs!AI93:AM93))</f>
        <v/>
      </c>
      <c r="F95" s="218" t="str">
        <f>IF(ISBLANK(Paramètres!B99),"",AVERAGE(Calculs!B93:C93,Calculs!S93:U93))</f>
        <v/>
      </c>
      <c r="G95" s="218" t="str">
        <f>IF(ISBLANK(Paramètres!B99),"",AVERAGE(Calculs!D93:E93,Calculs!AD93:AH93,Calculs!BQ93:BS93))</f>
        <v/>
      </c>
      <c r="H95" s="218" t="str">
        <f>IF(ISBLANK(Paramètres!B99),"",AVERAGE(Calculs!F93:L93,Calculs!V93:AC93,Calculs!AZ93:BD93))</f>
        <v/>
      </c>
      <c r="I95" s="220" t="str">
        <f>IF(ISBLANK(Paramètres!B99),"",AVERAGE(Calculs!CP93:CX93))</f>
        <v/>
      </c>
      <c r="J95" s="221" t="str">
        <f>Calculs!GM93</f>
        <v/>
      </c>
      <c r="K95" s="222" t="str">
        <f>IF(ISBLANK(Paramètres!B99),"",AVERAGE(Calculs!CY93:DZ93))</f>
        <v/>
      </c>
      <c r="L95" s="223" t="str">
        <f>IF(ISBLANK(Paramètres!B99),"",AVERAGE(Calculs!EA93:FK93))</f>
        <v/>
      </c>
      <c r="M95" s="218" t="str">
        <f>IF(ISBLANK(Paramètres!B99),"",AVERAGE(Calculs!FL93:FW93))</f>
        <v/>
      </c>
      <c r="N95" s="223" t="str">
        <f>IF(ISBLANK(Paramètres!B99),"",AVERAGE(Calculs!FX93:GL93))</f>
        <v/>
      </c>
      <c r="O95" s="224" t="str">
        <f>Calculs!GN93</f>
        <v/>
      </c>
      <c r="P95" s="205"/>
    </row>
    <row r="96" spans="1:16" ht="14.5" thickBot="1" x14ac:dyDescent="0.3">
      <c r="A96" s="282" t="str">
        <f>IF(ISBLANK(Paramètres!B100),"",Paramètres!B100)</f>
        <v/>
      </c>
      <c r="B96" s="274" t="str">
        <f>IF(ISBLANK(Paramètres!B100),"",AVERAGE(Calculs!AR94:AU94,Calculs!CD94:CO94))</f>
        <v/>
      </c>
      <c r="C96" s="218" t="str">
        <f>IF(ISBLANK(Paramètres!B100),"",AVERAGE(Calculs!M94:R94,Calculs!AM94:AP94,Calculs!AV94:AZ94,Calculs!BE94:BI94,Calculs!BT94:BX94))</f>
        <v/>
      </c>
      <c r="D96" s="219" t="str">
        <f>IF(ISBLANK(Paramètres!B100),"",AVERAGE(Calculs!BY94:CC94))</f>
        <v/>
      </c>
      <c r="E96" s="219" t="str">
        <f>IF(ISBLANK(Paramètres!B100),"",AVERAGE(Calculs!BJ94:BP94,Calculs!AI94:AM94))</f>
        <v/>
      </c>
      <c r="F96" s="218" t="str">
        <f>IF(ISBLANK(Paramètres!B100),"",AVERAGE(Calculs!B94:C94,Calculs!S94:U94))</f>
        <v/>
      </c>
      <c r="G96" s="218" t="str">
        <f>IF(ISBLANK(Paramètres!B100),"",AVERAGE(Calculs!D94:E94,Calculs!AD94:AH94,Calculs!BQ94:BS94))</f>
        <v/>
      </c>
      <c r="H96" s="218" t="str">
        <f>IF(ISBLANK(Paramètres!B100),"",AVERAGE(Calculs!F94:L94,Calculs!V94:AC94,Calculs!AZ94:BD94))</f>
        <v/>
      </c>
      <c r="I96" s="220" t="str">
        <f>IF(ISBLANK(Paramètres!B100),"",AVERAGE(Calculs!CP94:CX94))</f>
        <v/>
      </c>
      <c r="J96" s="221" t="str">
        <f>Calculs!GM94</f>
        <v/>
      </c>
      <c r="K96" s="222" t="str">
        <f>IF(ISBLANK(Paramètres!B100),"",AVERAGE(Calculs!CY94:DZ94))</f>
        <v/>
      </c>
      <c r="L96" s="223" t="str">
        <f>IF(ISBLANK(Paramètres!B100),"",AVERAGE(Calculs!EA94:FK94))</f>
        <v/>
      </c>
      <c r="M96" s="218" t="str">
        <f>IF(ISBLANK(Paramètres!B100),"",AVERAGE(Calculs!FL94:FW94))</f>
        <v/>
      </c>
      <c r="N96" s="223" t="str">
        <f>IF(ISBLANK(Paramètres!B100),"",AVERAGE(Calculs!FX94:GL94))</f>
        <v/>
      </c>
      <c r="O96" s="224" t="str">
        <f>Calculs!GN94</f>
        <v/>
      </c>
      <c r="P96" s="205"/>
    </row>
    <row r="97" spans="1:16" ht="14.5" thickBot="1" x14ac:dyDescent="0.3">
      <c r="A97" s="282" t="str">
        <f>IF(ISBLANK(Paramètres!B101),"",Paramètres!B101)</f>
        <v/>
      </c>
      <c r="B97" s="274" t="str">
        <f>IF(ISBLANK(Paramètres!B101),"",AVERAGE(Calculs!AR95:AU95,Calculs!CD95:CO95))</f>
        <v/>
      </c>
      <c r="C97" s="218" t="str">
        <f>IF(ISBLANK(Paramètres!B101),"",AVERAGE(Calculs!M95:R95,Calculs!AM95:AP95,Calculs!AV95:AZ95,Calculs!BE95:BI95,Calculs!BT95:BX95))</f>
        <v/>
      </c>
      <c r="D97" s="219" t="str">
        <f>IF(ISBLANK(Paramètres!B101),"",AVERAGE(Calculs!BY95:CC95))</f>
        <v/>
      </c>
      <c r="E97" s="219" t="str">
        <f>IF(ISBLANK(Paramètres!B101),"",AVERAGE(Calculs!BJ95:BP95,Calculs!AI95:AM95))</f>
        <v/>
      </c>
      <c r="F97" s="218" t="str">
        <f>IF(ISBLANK(Paramètres!B101),"",AVERAGE(Calculs!B95:C95,Calculs!S95:U95))</f>
        <v/>
      </c>
      <c r="G97" s="218" t="str">
        <f>IF(ISBLANK(Paramètres!B101),"",AVERAGE(Calculs!D95:E95,Calculs!AD95:AH95,Calculs!BQ95:BS95))</f>
        <v/>
      </c>
      <c r="H97" s="218" t="str">
        <f>IF(ISBLANK(Paramètres!B101),"",AVERAGE(Calculs!F95:L95,Calculs!V95:AC95,Calculs!AZ95:BD95))</f>
        <v/>
      </c>
      <c r="I97" s="220" t="str">
        <f>IF(ISBLANK(Paramètres!B101),"",AVERAGE(Calculs!CP95:CX95))</f>
        <v/>
      </c>
      <c r="J97" s="221" t="str">
        <f>Calculs!GM95</f>
        <v/>
      </c>
      <c r="K97" s="222" t="str">
        <f>IF(ISBLANK(Paramètres!B101),"",AVERAGE(Calculs!CY95:DZ95))</f>
        <v/>
      </c>
      <c r="L97" s="223" t="str">
        <f>IF(ISBLANK(Paramètres!B101),"",AVERAGE(Calculs!EA95:FK95))</f>
        <v/>
      </c>
      <c r="M97" s="218" t="str">
        <f>IF(ISBLANK(Paramètres!B101),"",AVERAGE(Calculs!FL95:FW95))</f>
        <v/>
      </c>
      <c r="N97" s="223" t="str">
        <f>IF(ISBLANK(Paramètres!B101),"",AVERAGE(Calculs!FX95:GL95))</f>
        <v/>
      </c>
      <c r="O97" s="224" t="str">
        <f>Calculs!GN95</f>
        <v/>
      </c>
      <c r="P97" s="205"/>
    </row>
    <row r="98" spans="1:16" ht="14.5" thickBot="1" x14ac:dyDescent="0.3">
      <c r="A98" s="282" t="str">
        <f>IF(ISBLANK(Paramètres!B102),"",Paramètres!B102)</f>
        <v/>
      </c>
      <c r="B98" s="274" t="str">
        <f>IF(ISBLANK(Paramètres!B102),"",AVERAGE(Calculs!AR96:AU96,Calculs!CD96:CO96))</f>
        <v/>
      </c>
      <c r="C98" s="218" t="str">
        <f>IF(ISBLANK(Paramètres!B102),"",AVERAGE(Calculs!M96:R96,Calculs!AM96:AP96,Calculs!AV96:AZ96,Calculs!BE96:BI96,Calculs!BT96:BX96))</f>
        <v/>
      </c>
      <c r="D98" s="219" t="str">
        <f>IF(ISBLANK(Paramètres!B102),"",AVERAGE(Calculs!BY96:CC96))</f>
        <v/>
      </c>
      <c r="E98" s="219" t="str">
        <f>IF(ISBLANK(Paramètres!B102),"",AVERAGE(Calculs!BJ96:BP96,Calculs!AI96:AM96))</f>
        <v/>
      </c>
      <c r="F98" s="218" t="str">
        <f>IF(ISBLANK(Paramètres!B102),"",AVERAGE(Calculs!B96:C96,Calculs!S96:U96))</f>
        <v/>
      </c>
      <c r="G98" s="218" t="str">
        <f>IF(ISBLANK(Paramètres!B102),"",AVERAGE(Calculs!D96:E96,Calculs!AD96:AH96,Calculs!BQ96:BS96))</f>
        <v/>
      </c>
      <c r="H98" s="218" t="str">
        <f>IF(ISBLANK(Paramètres!B102),"",AVERAGE(Calculs!F96:L96,Calculs!V96:AC96,Calculs!AZ96:BD96))</f>
        <v/>
      </c>
      <c r="I98" s="220" t="str">
        <f>IF(ISBLANK(Paramètres!B102),"",AVERAGE(Calculs!CP96:CX96))</f>
        <v/>
      </c>
      <c r="J98" s="221" t="str">
        <f>Calculs!GM96</f>
        <v/>
      </c>
      <c r="K98" s="222" t="str">
        <f>IF(ISBLANK(Paramètres!B102),"",AVERAGE(Calculs!CY96:DZ96))</f>
        <v/>
      </c>
      <c r="L98" s="223" t="str">
        <f>IF(ISBLANK(Paramètres!B102),"",AVERAGE(Calculs!EA96:FK96))</f>
        <v/>
      </c>
      <c r="M98" s="218" t="str">
        <f>IF(ISBLANK(Paramètres!B102),"",AVERAGE(Calculs!FL96:FW96))</f>
        <v/>
      </c>
      <c r="N98" s="223" t="str">
        <f>IF(ISBLANK(Paramètres!B102),"",AVERAGE(Calculs!FX96:GL96))</f>
        <v/>
      </c>
      <c r="O98" s="224" t="str">
        <f>Calculs!GN96</f>
        <v/>
      </c>
      <c r="P98" s="205"/>
    </row>
    <row r="99" spans="1:16" ht="14.5" thickBot="1" x14ac:dyDescent="0.3">
      <c r="A99" s="282" t="str">
        <f>IF(ISBLANK(Paramètres!B103),"",Paramètres!B103)</f>
        <v/>
      </c>
      <c r="B99" s="274" t="str">
        <f>IF(ISBLANK(Paramètres!B103),"",AVERAGE(Calculs!AR97:AU97,Calculs!CD97:CO97))</f>
        <v/>
      </c>
      <c r="C99" s="218" t="str">
        <f>IF(ISBLANK(Paramètres!B103),"",AVERAGE(Calculs!M97:R97,Calculs!AM97:AP97,Calculs!AV97:AZ97,Calculs!BE97:BI97,Calculs!BT97:BX97))</f>
        <v/>
      </c>
      <c r="D99" s="219" t="str">
        <f>IF(ISBLANK(Paramètres!B103),"",AVERAGE(Calculs!BY97:CC97))</f>
        <v/>
      </c>
      <c r="E99" s="219" t="str">
        <f>IF(ISBLANK(Paramètres!B103),"",AVERAGE(Calculs!BJ97:BP97,Calculs!AI97:AM97))</f>
        <v/>
      </c>
      <c r="F99" s="218" t="str">
        <f>IF(ISBLANK(Paramètres!B103),"",AVERAGE(Calculs!B97:C97,Calculs!S97:U97))</f>
        <v/>
      </c>
      <c r="G99" s="218" t="str">
        <f>IF(ISBLANK(Paramètres!B103),"",AVERAGE(Calculs!D97:E97,Calculs!AD97:AH97,Calculs!BQ97:BS97))</f>
        <v/>
      </c>
      <c r="H99" s="218" t="str">
        <f>IF(ISBLANK(Paramètres!B103),"",AVERAGE(Calculs!F97:L97,Calculs!V97:AC97,Calculs!AZ97:BD97))</f>
        <v/>
      </c>
      <c r="I99" s="220" t="str">
        <f>IF(ISBLANK(Paramètres!B103),"",AVERAGE(Calculs!CP97:CX97))</f>
        <v/>
      </c>
      <c r="J99" s="221" t="str">
        <f>Calculs!GM97</f>
        <v/>
      </c>
      <c r="K99" s="222" t="str">
        <f>IF(ISBLANK(Paramètres!B103),"",AVERAGE(Calculs!CY97:DZ97))</f>
        <v/>
      </c>
      <c r="L99" s="223" t="str">
        <f>IF(ISBLANK(Paramètres!B103),"",AVERAGE(Calculs!EA97:FK97))</f>
        <v/>
      </c>
      <c r="M99" s="218" t="str">
        <f>IF(ISBLANK(Paramètres!B103),"",AVERAGE(Calculs!FL97:FW97))</f>
        <v/>
      </c>
      <c r="N99" s="223" t="str">
        <f>IF(ISBLANK(Paramètres!B103),"",AVERAGE(Calculs!FX97:GL97))</f>
        <v/>
      </c>
      <c r="O99" s="224" t="str">
        <f>Calculs!GN97</f>
        <v/>
      </c>
      <c r="P99" s="205"/>
    </row>
    <row r="100" spans="1:16" ht="14.5" thickBot="1" x14ac:dyDescent="0.3">
      <c r="A100" s="282" t="str">
        <f>IF(ISBLANK(Paramètres!B104),"",Paramètres!B104)</f>
        <v/>
      </c>
      <c r="B100" s="274" t="str">
        <f>IF(ISBLANK(Paramètres!B104),"",AVERAGE(Calculs!AR98:AU98,Calculs!CD98:CO98))</f>
        <v/>
      </c>
      <c r="C100" s="218" t="str">
        <f>IF(ISBLANK(Paramètres!B104),"",AVERAGE(Calculs!M98:R98,Calculs!AM98:AP98,Calculs!AV98:AZ98,Calculs!BE98:BI98,Calculs!BT98:BX98))</f>
        <v/>
      </c>
      <c r="D100" s="219" t="str">
        <f>IF(ISBLANK(Paramètres!B104),"",AVERAGE(Calculs!BY98:CC98))</f>
        <v/>
      </c>
      <c r="E100" s="219" t="str">
        <f>IF(ISBLANK(Paramètres!B104),"",AVERAGE(Calculs!BJ98:BP98,Calculs!AI98:AM98))</f>
        <v/>
      </c>
      <c r="F100" s="218" t="str">
        <f>IF(ISBLANK(Paramètres!B104),"",AVERAGE(Calculs!B98:C98,Calculs!S98:U98))</f>
        <v/>
      </c>
      <c r="G100" s="218" t="str">
        <f>IF(ISBLANK(Paramètres!B104),"",AVERAGE(Calculs!D98:E98,Calculs!AD98:AH98,Calculs!BQ98:BS98))</f>
        <v/>
      </c>
      <c r="H100" s="218" t="str">
        <f>IF(ISBLANK(Paramètres!B104),"",AVERAGE(Calculs!F98:L98,Calculs!V98:AC98,Calculs!AZ98:BD98))</f>
        <v/>
      </c>
      <c r="I100" s="220" t="str">
        <f>IF(ISBLANK(Paramètres!B104),"",AVERAGE(Calculs!CP98:CX98))</f>
        <v/>
      </c>
      <c r="J100" s="221" t="str">
        <f>Calculs!GM98</f>
        <v/>
      </c>
      <c r="K100" s="222" t="str">
        <f>IF(ISBLANK(Paramètres!B104),"",AVERAGE(Calculs!CY98:DZ98))</f>
        <v/>
      </c>
      <c r="L100" s="223" t="str">
        <f>IF(ISBLANK(Paramètres!B104),"",AVERAGE(Calculs!EA98:FK98))</f>
        <v/>
      </c>
      <c r="M100" s="218" t="str">
        <f>IF(ISBLANK(Paramètres!B104),"",AVERAGE(Calculs!FL98:FW98))</f>
        <v/>
      </c>
      <c r="N100" s="223" t="str">
        <f>IF(ISBLANK(Paramètres!B104),"",AVERAGE(Calculs!FX98:GL98))</f>
        <v/>
      </c>
      <c r="O100" s="224" t="str">
        <f>Calculs!GN98</f>
        <v/>
      </c>
      <c r="P100" s="205"/>
    </row>
    <row r="101" spans="1:16" ht="14.5" thickBot="1" x14ac:dyDescent="0.3">
      <c r="A101" s="282" t="str">
        <f>IF(ISBLANK(Paramètres!B105),"",Paramètres!B105)</f>
        <v/>
      </c>
      <c r="B101" s="274" t="str">
        <f>IF(ISBLANK(Paramètres!B105),"",AVERAGE(Calculs!AR99:AU99,Calculs!CD99:CO99))</f>
        <v/>
      </c>
      <c r="C101" s="218" t="str">
        <f>IF(ISBLANK(Paramètres!B105),"",AVERAGE(Calculs!M99:R99,Calculs!AM99:AP99,Calculs!AV99:AZ99,Calculs!BE99:BI99,Calculs!BT99:BX99))</f>
        <v/>
      </c>
      <c r="D101" s="219" t="str">
        <f>IF(ISBLANK(Paramètres!B105),"",AVERAGE(Calculs!BY99:CC99))</f>
        <v/>
      </c>
      <c r="E101" s="219" t="str">
        <f>IF(ISBLANK(Paramètres!B105),"",AVERAGE(Calculs!BJ99:BP99,Calculs!AI99:AM99))</f>
        <v/>
      </c>
      <c r="F101" s="218" t="str">
        <f>IF(ISBLANK(Paramètres!B105),"",AVERAGE(Calculs!B99:C99,Calculs!S99:U99))</f>
        <v/>
      </c>
      <c r="G101" s="218" t="str">
        <f>IF(ISBLANK(Paramètres!B105),"",AVERAGE(Calculs!D99:E99,Calculs!AD99:AH99,Calculs!BQ99:BS99))</f>
        <v/>
      </c>
      <c r="H101" s="218" t="str">
        <f>IF(ISBLANK(Paramètres!B105),"",AVERAGE(Calculs!F99:L99,Calculs!V99:AC99,Calculs!AZ99:BD99))</f>
        <v/>
      </c>
      <c r="I101" s="220" t="str">
        <f>IF(ISBLANK(Paramètres!B105),"",AVERAGE(Calculs!CP99:CX99))</f>
        <v/>
      </c>
      <c r="J101" s="221" t="str">
        <f>Calculs!GM99</f>
        <v/>
      </c>
      <c r="K101" s="222" t="str">
        <f>IF(ISBLANK(Paramètres!B105),"",AVERAGE(Calculs!CY99:DZ99))</f>
        <v/>
      </c>
      <c r="L101" s="223" t="str">
        <f>IF(ISBLANK(Paramètres!B105),"",AVERAGE(Calculs!EA99:FK99))</f>
        <v/>
      </c>
      <c r="M101" s="218" t="str">
        <f>IF(ISBLANK(Paramètres!B105),"",AVERAGE(Calculs!FL99:FW99))</f>
        <v/>
      </c>
      <c r="N101" s="223" t="str">
        <f>IF(ISBLANK(Paramètres!B105),"",AVERAGE(Calculs!FX99:GL99))</f>
        <v/>
      </c>
      <c r="O101" s="224" t="str">
        <f>Calculs!GN99</f>
        <v/>
      </c>
      <c r="P101" s="205"/>
    </row>
    <row r="102" spans="1:16" ht="14.5" thickBot="1" x14ac:dyDescent="0.3">
      <c r="A102" s="282" t="str">
        <f>IF(ISBLANK(Paramètres!B106),"",Paramètres!B106)</f>
        <v/>
      </c>
      <c r="B102" s="274" t="str">
        <f>IF(ISBLANK(Paramètres!B106),"",AVERAGE(Calculs!AR100:AU100,Calculs!CD100:CO100))</f>
        <v/>
      </c>
      <c r="C102" s="218" t="str">
        <f>IF(ISBLANK(Paramètres!B106),"",AVERAGE(Calculs!M100:R100,Calculs!AM100:AP100,Calculs!AV100:AZ100,Calculs!BE100:BI100,Calculs!BT100:BX100))</f>
        <v/>
      </c>
      <c r="D102" s="219" t="str">
        <f>IF(ISBLANK(Paramètres!B106),"",AVERAGE(Calculs!BY100:CC100))</f>
        <v/>
      </c>
      <c r="E102" s="219" t="str">
        <f>IF(ISBLANK(Paramètres!B106),"",AVERAGE(Calculs!BJ100:BP100,Calculs!AI100:AM100))</f>
        <v/>
      </c>
      <c r="F102" s="218" t="str">
        <f>IF(ISBLANK(Paramètres!B106),"",AVERAGE(Calculs!B100:C100,Calculs!S100:U100))</f>
        <v/>
      </c>
      <c r="G102" s="218" t="str">
        <f>IF(ISBLANK(Paramètres!B106),"",AVERAGE(Calculs!D100:E100,Calculs!AD100:AH100,Calculs!BQ100:BS100))</f>
        <v/>
      </c>
      <c r="H102" s="218" t="str">
        <f>IF(ISBLANK(Paramètres!B106),"",AVERAGE(Calculs!F100:L100,Calculs!V100:AC100,Calculs!AZ100:BD100))</f>
        <v/>
      </c>
      <c r="I102" s="220" t="str">
        <f>IF(ISBLANK(Paramètres!B106),"",AVERAGE(Calculs!CP100:CX100))</f>
        <v/>
      </c>
      <c r="J102" s="221" t="str">
        <f>Calculs!GM100</f>
        <v/>
      </c>
      <c r="K102" s="222" t="str">
        <f>IF(ISBLANK(Paramètres!B106),"",AVERAGE(Calculs!CY100:DZ100))</f>
        <v/>
      </c>
      <c r="L102" s="223" t="str">
        <f>IF(ISBLANK(Paramètres!B106),"",AVERAGE(Calculs!EA100:FK100))</f>
        <v/>
      </c>
      <c r="M102" s="218" t="str">
        <f>IF(ISBLANK(Paramètres!B106),"",AVERAGE(Calculs!FL100:FW100))</f>
        <v/>
      </c>
      <c r="N102" s="223" t="str">
        <f>IF(ISBLANK(Paramètres!B106),"",AVERAGE(Calculs!FX100:GL100))</f>
        <v/>
      </c>
      <c r="O102" s="224" t="str">
        <f>Calculs!GN100</f>
        <v/>
      </c>
      <c r="P102" s="205"/>
    </row>
    <row r="103" spans="1:16" ht="14.5" thickBot="1" x14ac:dyDescent="0.3">
      <c r="A103" s="282" t="str">
        <f>IF(ISBLANK(Paramètres!B107),"",Paramètres!B107)</f>
        <v/>
      </c>
      <c r="B103" s="274" t="str">
        <f>IF(ISBLANK(Paramètres!B107),"",AVERAGE(Calculs!AR101:AU101,Calculs!CD101:CO101))</f>
        <v/>
      </c>
      <c r="C103" s="218" t="str">
        <f>IF(ISBLANK(Paramètres!B107),"",AVERAGE(Calculs!M101:R101,Calculs!AM101:AP101,Calculs!AV101:AZ101,Calculs!BE101:BI101,Calculs!BT101:BX101))</f>
        <v/>
      </c>
      <c r="D103" s="219" t="str">
        <f>IF(ISBLANK(Paramètres!B107),"",AVERAGE(Calculs!BY101:CC101))</f>
        <v/>
      </c>
      <c r="E103" s="219" t="str">
        <f>IF(ISBLANK(Paramètres!B107),"",AVERAGE(Calculs!BJ101:BP101,Calculs!AI101:AM101))</f>
        <v/>
      </c>
      <c r="F103" s="218" t="str">
        <f>IF(ISBLANK(Paramètres!B107),"",AVERAGE(Calculs!B101:C101,Calculs!S101:U101))</f>
        <v/>
      </c>
      <c r="G103" s="218" t="str">
        <f>IF(ISBLANK(Paramètres!B107),"",AVERAGE(Calculs!D101:E101,Calculs!AD101:AH101,Calculs!BQ101:BS101))</f>
        <v/>
      </c>
      <c r="H103" s="218" t="str">
        <f>IF(ISBLANK(Paramètres!B107),"",AVERAGE(Calculs!F101:L101,Calculs!V101:AC101,Calculs!AZ101:BD101))</f>
        <v/>
      </c>
      <c r="I103" s="220" t="str">
        <f>IF(ISBLANK(Paramètres!B107),"",AVERAGE(Calculs!CP101:CX101))</f>
        <v/>
      </c>
      <c r="J103" s="221" t="str">
        <f>Calculs!GM101</f>
        <v/>
      </c>
      <c r="K103" s="222" t="str">
        <f>IF(ISBLANK(Paramètres!B107),"",AVERAGE(Calculs!CY101:DZ101))</f>
        <v/>
      </c>
      <c r="L103" s="223" t="str">
        <f>IF(ISBLANK(Paramètres!B107),"",AVERAGE(Calculs!EA101:FK101))</f>
        <v/>
      </c>
      <c r="M103" s="218" t="str">
        <f>IF(ISBLANK(Paramètres!B107),"",AVERAGE(Calculs!FL101:FW101))</f>
        <v/>
      </c>
      <c r="N103" s="223" t="str">
        <f>IF(ISBLANK(Paramètres!B107),"",AVERAGE(Calculs!FX101:GL101))</f>
        <v/>
      </c>
      <c r="O103" s="224" t="str">
        <f>Calculs!GN101</f>
        <v/>
      </c>
      <c r="P103" s="205"/>
    </row>
    <row r="104" spans="1:16" ht="14.5" thickBot="1" x14ac:dyDescent="0.3">
      <c r="A104" s="283" t="str">
        <f>IF(ISBLANK(Paramètres!B108),"",Paramètres!B108)</f>
        <v/>
      </c>
      <c r="B104" s="274" t="str">
        <f>IF(ISBLANK(Paramètres!B108),"",AVERAGE(Calculs!AR102:AU102,Calculs!CD102:CO102))</f>
        <v/>
      </c>
      <c r="C104" s="218" t="str">
        <f>IF(ISBLANK(Paramètres!B108),"",AVERAGE(Calculs!M102:R102,Calculs!AM102:AP102,Calculs!AV102:AZ102,Calculs!BE102:BI102,Calculs!BT102:BX102))</f>
        <v/>
      </c>
      <c r="D104" s="219" t="str">
        <f>IF(ISBLANK(Paramètres!B108),"",AVERAGE(Calculs!BY102:CC102))</f>
        <v/>
      </c>
      <c r="E104" s="219" t="str">
        <f>IF(ISBLANK(Paramètres!B108),"",AVERAGE(Calculs!BJ102:BP102,Calculs!AI102:AM102))</f>
        <v/>
      </c>
      <c r="F104" s="218" t="str">
        <f>IF(ISBLANK(Paramètres!B108),"",AVERAGE(Calculs!B102:C102,Calculs!S102:U102))</f>
        <v/>
      </c>
      <c r="G104" s="218" t="str">
        <f>IF(ISBLANK(Paramètres!B108),"",AVERAGE(Calculs!D102:E102,Calculs!AD102:AH102,Calculs!BQ102:BS102))</f>
        <v/>
      </c>
      <c r="H104" s="218" t="str">
        <f>IF(ISBLANK(Paramètres!B108),"",AVERAGE(Calculs!F102:L102,Calculs!V102:AC102,Calculs!AZ102:BD102))</f>
        <v/>
      </c>
      <c r="I104" s="220" t="str">
        <f>IF(ISBLANK(Paramètres!B108),"",AVERAGE(Calculs!CP102:CX102))</f>
        <v/>
      </c>
      <c r="J104" s="221" t="str">
        <f>Calculs!GM102</f>
        <v/>
      </c>
      <c r="K104" s="222" t="str">
        <f>IF(ISBLANK(Paramètres!B108),"",AVERAGE(Calculs!CY102:DZ102))</f>
        <v/>
      </c>
      <c r="L104" s="223" t="str">
        <f>IF(ISBLANK(Paramètres!B108),"",AVERAGE(Calculs!EA102:FK102))</f>
        <v/>
      </c>
      <c r="M104" s="218" t="str">
        <f>IF(ISBLANK(Paramètres!B108),"",AVERAGE(Calculs!FL102:FW102))</f>
        <v/>
      </c>
      <c r="N104" s="223" t="str">
        <f>IF(ISBLANK(Paramètres!B108),"",AVERAGE(Calculs!FX102:GL102))</f>
        <v/>
      </c>
      <c r="O104" s="224" t="str">
        <f>Calculs!GN102</f>
        <v/>
      </c>
      <c r="P104" s="205"/>
    </row>
    <row r="105" spans="1:16" ht="14.5" thickTop="1" x14ac:dyDescent="0.35">
      <c r="A105" s="226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</row>
  </sheetData>
  <sheetProtection password="C610" sheet="1" objects="1" scenarios="1" selectLockedCells="1"/>
  <mergeCells count="12">
    <mergeCell ref="B1:J1"/>
    <mergeCell ref="K1:O1"/>
    <mergeCell ref="J2:J4"/>
    <mergeCell ref="O2:O4"/>
    <mergeCell ref="K2:K3"/>
    <mergeCell ref="L2:L3"/>
    <mergeCell ref="M2:M3"/>
    <mergeCell ref="N2:N3"/>
    <mergeCell ref="B2:C2"/>
    <mergeCell ref="D2:E2"/>
    <mergeCell ref="F2:H2"/>
    <mergeCell ref="I2:I3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W153"/>
  <sheetViews>
    <sheetView zoomScale="50" zoomScaleNormal="50" workbookViewId="0"/>
  </sheetViews>
  <sheetFormatPr baseColWidth="10" defaultColWidth="9" defaultRowHeight="14.5" x14ac:dyDescent="0.35"/>
  <cols>
    <col min="1" max="1" width="40.7265625" style="7" customWidth="1"/>
    <col min="2" max="194" width="10.7265625" style="7" customWidth="1"/>
    <col min="195" max="220" width="16.7265625" style="7" customWidth="1"/>
    <col min="221" max="221" width="15" style="7" bestFit="1" customWidth="1"/>
    <col min="222" max="222" width="8" style="7" customWidth="1"/>
    <col min="223" max="16384" width="9" style="7"/>
  </cols>
  <sheetData>
    <row r="1" spans="1:205" s="20" customFormat="1" ht="40" customHeight="1" thickBot="1" x14ac:dyDescent="0.4">
      <c r="A1" s="19">
        <f>Paramètres!B2</f>
        <v>0</v>
      </c>
      <c r="B1" s="43" t="e">
        <f>AVERAGE(B3:B102)</f>
        <v>#DIV/0!</v>
      </c>
      <c r="C1" s="43" t="e">
        <f t="shared" ref="C1:BN1" si="0">AVERAGE(C3:C102)</f>
        <v>#DIV/0!</v>
      </c>
      <c r="D1" s="43" t="e">
        <f t="shared" si="0"/>
        <v>#DIV/0!</v>
      </c>
      <c r="E1" s="43" t="e">
        <f t="shared" si="0"/>
        <v>#DIV/0!</v>
      </c>
      <c r="F1" s="43" t="e">
        <f t="shared" si="0"/>
        <v>#DIV/0!</v>
      </c>
      <c r="G1" s="43" t="e">
        <f t="shared" si="0"/>
        <v>#DIV/0!</v>
      </c>
      <c r="H1" s="43" t="e">
        <f t="shared" si="0"/>
        <v>#DIV/0!</v>
      </c>
      <c r="I1" s="43" t="e">
        <f t="shared" si="0"/>
        <v>#DIV/0!</v>
      </c>
      <c r="J1" s="43" t="e">
        <f t="shared" si="0"/>
        <v>#DIV/0!</v>
      </c>
      <c r="K1" s="43" t="e">
        <f t="shared" si="0"/>
        <v>#DIV/0!</v>
      </c>
      <c r="L1" s="43" t="e">
        <f t="shared" si="0"/>
        <v>#DIV/0!</v>
      </c>
      <c r="M1" s="43" t="e">
        <f t="shared" si="0"/>
        <v>#DIV/0!</v>
      </c>
      <c r="N1" s="43" t="e">
        <f t="shared" si="0"/>
        <v>#DIV/0!</v>
      </c>
      <c r="O1" s="43" t="e">
        <f t="shared" si="0"/>
        <v>#DIV/0!</v>
      </c>
      <c r="P1" s="43" t="e">
        <f t="shared" si="0"/>
        <v>#DIV/0!</v>
      </c>
      <c r="Q1" s="43" t="e">
        <f t="shared" si="0"/>
        <v>#DIV/0!</v>
      </c>
      <c r="R1" s="43" t="e">
        <f t="shared" si="0"/>
        <v>#DIV/0!</v>
      </c>
      <c r="S1" s="43" t="e">
        <f t="shared" si="0"/>
        <v>#DIV/0!</v>
      </c>
      <c r="T1" s="43" t="e">
        <f t="shared" si="0"/>
        <v>#DIV/0!</v>
      </c>
      <c r="U1" s="43" t="e">
        <f t="shared" si="0"/>
        <v>#DIV/0!</v>
      </c>
      <c r="V1" s="43" t="e">
        <f t="shared" si="0"/>
        <v>#DIV/0!</v>
      </c>
      <c r="W1" s="43" t="e">
        <f t="shared" si="0"/>
        <v>#DIV/0!</v>
      </c>
      <c r="X1" s="43" t="e">
        <f t="shared" si="0"/>
        <v>#DIV/0!</v>
      </c>
      <c r="Y1" s="43" t="e">
        <f t="shared" si="0"/>
        <v>#DIV/0!</v>
      </c>
      <c r="Z1" s="43" t="e">
        <f t="shared" si="0"/>
        <v>#DIV/0!</v>
      </c>
      <c r="AA1" s="43" t="e">
        <f t="shared" si="0"/>
        <v>#DIV/0!</v>
      </c>
      <c r="AB1" s="43" t="e">
        <f t="shared" si="0"/>
        <v>#DIV/0!</v>
      </c>
      <c r="AC1" s="43" t="e">
        <f t="shared" si="0"/>
        <v>#DIV/0!</v>
      </c>
      <c r="AD1" s="43" t="e">
        <f t="shared" si="0"/>
        <v>#DIV/0!</v>
      </c>
      <c r="AE1" s="43" t="e">
        <f t="shared" si="0"/>
        <v>#DIV/0!</v>
      </c>
      <c r="AF1" s="43" t="e">
        <f t="shared" si="0"/>
        <v>#DIV/0!</v>
      </c>
      <c r="AG1" s="43" t="e">
        <f t="shared" si="0"/>
        <v>#DIV/0!</v>
      </c>
      <c r="AH1" s="43" t="e">
        <f t="shared" si="0"/>
        <v>#DIV/0!</v>
      </c>
      <c r="AI1" s="43" t="e">
        <f t="shared" si="0"/>
        <v>#DIV/0!</v>
      </c>
      <c r="AJ1" s="43" t="e">
        <f t="shared" si="0"/>
        <v>#DIV/0!</v>
      </c>
      <c r="AK1" s="43" t="e">
        <f t="shared" si="0"/>
        <v>#DIV/0!</v>
      </c>
      <c r="AL1" s="43" t="e">
        <f t="shared" si="0"/>
        <v>#DIV/0!</v>
      </c>
      <c r="AM1" s="43" t="e">
        <f t="shared" si="0"/>
        <v>#DIV/0!</v>
      </c>
      <c r="AN1" s="43" t="e">
        <f t="shared" si="0"/>
        <v>#DIV/0!</v>
      </c>
      <c r="AO1" s="43" t="e">
        <f t="shared" si="0"/>
        <v>#DIV/0!</v>
      </c>
      <c r="AP1" s="43" t="e">
        <f t="shared" si="0"/>
        <v>#DIV/0!</v>
      </c>
      <c r="AQ1" s="43" t="e">
        <f t="shared" si="0"/>
        <v>#DIV/0!</v>
      </c>
      <c r="AR1" s="43" t="e">
        <f t="shared" si="0"/>
        <v>#DIV/0!</v>
      </c>
      <c r="AS1" s="43" t="e">
        <f t="shared" si="0"/>
        <v>#DIV/0!</v>
      </c>
      <c r="AT1" s="43" t="e">
        <f t="shared" si="0"/>
        <v>#DIV/0!</v>
      </c>
      <c r="AU1" s="43" t="e">
        <f t="shared" si="0"/>
        <v>#DIV/0!</v>
      </c>
      <c r="AV1" s="43" t="e">
        <f t="shared" si="0"/>
        <v>#DIV/0!</v>
      </c>
      <c r="AW1" s="43" t="e">
        <f t="shared" si="0"/>
        <v>#DIV/0!</v>
      </c>
      <c r="AX1" s="43" t="e">
        <f t="shared" si="0"/>
        <v>#DIV/0!</v>
      </c>
      <c r="AY1" s="43" t="e">
        <f t="shared" si="0"/>
        <v>#DIV/0!</v>
      </c>
      <c r="AZ1" s="43" t="e">
        <f t="shared" si="0"/>
        <v>#DIV/0!</v>
      </c>
      <c r="BA1" s="43" t="e">
        <f t="shared" si="0"/>
        <v>#DIV/0!</v>
      </c>
      <c r="BB1" s="43" t="e">
        <f t="shared" si="0"/>
        <v>#DIV/0!</v>
      </c>
      <c r="BC1" s="43" t="e">
        <f t="shared" si="0"/>
        <v>#DIV/0!</v>
      </c>
      <c r="BD1" s="43" t="e">
        <f t="shared" si="0"/>
        <v>#DIV/0!</v>
      </c>
      <c r="BE1" s="43" t="e">
        <f t="shared" si="0"/>
        <v>#DIV/0!</v>
      </c>
      <c r="BF1" s="43" t="e">
        <f t="shared" si="0"/>
        <v>#DIV/0!</v>
      </c>
      <c r="BG1" s="43" t="e">
        <f t="shared" si="0"/>
        <v>#DIV/0!</v>
      </c>
      <c r="BH1" s="43" t="e">
        <f t="shared" si="0"/>
        <v>#DIV/0!</v>
      </c>
      <c r="BI1" s="43" t="e">
        <f t="shared" si="0"/>
        <v>#DIV/0!</v>
      </c>
      <c r="BJ1" s="43" t="e">
        <f t="shared" si="0"/>
        <v>#DIV/0!</v>
      </c>
      <c r="BK1" s="43" t="e">
        <f t="shared" si="0"/>
        <v>#DIV/0!</v>
      </c>
      <c r="BL1" s="43" t="e">
        <f t="shared" si="0"/>
        <v>#DIV/0!</v>
      </c>
      <c r="BM1" s="43" t="e">
        <f t="shared" si="0"/>
        <v>#DIV/0!</v>
      </c>
      <c r="BN1" s="43" t="e">
        <f t="shared" si="0"/>
        <v>#DIV/0!</v>
      </c>
      <c r="BO1" s="43" t="e">
        <f t="shared" ref="BO1:DZ1" si="1">AVERAGE(BO3:BO102)</f>
        <v>#DIV/0!</v>
      </c>
      <c r="BP1" s="43" t="e">
        <f t="shared" si="1"/>
        <v>#DIV/0!</v>
      </c>
      <c r="BQ1" s="43" t="e">
        <f t="shared" si="1"/>
        <v>#DIV/0!</v>
      </c>
      <c r="BR1" s="43" t="e">
        <f t="shared" si="1"/>
        <v>#DIV/0!</v>
      </c>
      <c r="BS1" s="43" t="e">
        <f t="shared" si="1"/>
        <v>#DIV/0!</v>
      </c>
      <c r="BT1" s="43" t="e">
        <f t="shared" si="1"/>
        <v>#DIV/0!</v>
      </c>
      <c r="BU1" s="43" t="e">
        <f t="shared" si="1"/>
        <v>#DIV/0!</v>
      </c>
      <c r="BV1" s="43" t="e">
        <f t="shared" si="1"/>
        <v>#DIV/0!</v>
      </c>
      <c r="BW1" s="43" t="e">
        <f t="shared" si="1"/>
        <v>#DIV/0!</v>
      </c>
      <c r="BX1" s="43" t="e">
        <f t="shared" si="1"/>
        <v>#DIV/0!</v>
      </c>
      <c r="BY1" s="43" t="e">
        <f t="shared" si="1"/>
        <v>#DIV/0!</v>
      </c>
      <c r="BZ1" s="43" t="e">
        <f t="shared" si="1"/>
        <v>#DIV/0!</v>
      </c>
      <c r="CA1" s="43" t="e">
        <f t="shared" si="1"/>
        <v>#DIV/0!</v>
      </c>
      <c r="CB1" s="43" t="e">
        <f t="shared" si="1"/>
        <v>#DIV/0!</v>
      </c>
      <c r="CC1" s="43" t="e">
        <f t="shared" si="1"/>
        <v>#DIV/0!</v>
      </c>
      <c r="CD1" s="43" t="e">
        <f t="shared" si="1"/>
        <v>#DIV/0!</v>
      </c>
      <c r="CE1" s="43" t="e">
        <f t="shared" si="1"/>
        <v>#DIV/0!</v>
      </c>
      <c r="CF1" s="43" t="e">
        <f t="shared" si="1"/>
        <v>#DIV/0!</v>
      </c>
      <c r="CG1" s="43" t="e">
        <f t="shared" si="1"/>
        <v>#DIV/0!</v>
      </c>
      <c r="CH1" s="43" t="e">
        <f t="shared" si="1"/>
        <v>#DIV/0!</v>
      </c>
      <c r="CI1" s="43" t="e">
        <f t="shared" si="1"/>
        <v>#DIV/0!</v>
      </c>
      <c r="CJ1" s="43" t="e">
        <f t="shared" si="1"/>
        <v>#DIV/0!</v>
      </c>
      <c r="CK1" s="43" t="e">
        <f t="shared" si="1"/>
        <v>#DIV/0!</v>
      </c>
      <c r="CL1" s="43" t="e">
        <f t="shared" si="1"/>
        <v>#DIV/0!</v>
      </c>
      <c r="CM1" s="43" t="e">
        <f t="shared" si="1"/>
        <v>#DIV/0!</v>
      </c>
      <c r="CN1" s="43" t="e">
        <f t="shared" si="1"/>
        <v>#DIV/0!</v>
      </c>
      <c r="CO1" s="43" t="e">
        <f t="shared" si="1"/>
        <v>#DIV/0!</v>
      </c>
      <c r="CP1" s="43" t="e">
        <f t="shared" si="1"/>
        <v>#DIV/0!</v>
      </c>
      <c r="CQ1" s="43" t="e">
        <f t="shared" si="1"/>
        <v>#DIV/0!</v>
      </c>
      <c r="CR1" s="43" t="e">
        <f t="shared" si="1"/>
        <v>#DIV/0!</v>
      </c>
      <c r="CS1" s="43" t="e">
        <f t="shared" si="1"/>
        <v>#DIV/0!</v>
      </c>
      <c r="CT1" s="43" t="e">
        <f t="shared" si="1"/>
        <v>#DIV/0!</v>
      </c>
      <c r="CU1" s="43" t="e">
        <f t="shared" si="1"/>
        <v>#DIV/0!</v>
      </c>
      <c r="CV1" s="43" t="e">
        <f t="shared" si="1"/>
        <v>#DIV/0!</v>
      </c>
      <c r="CW1" s="43" t="e">
        <f t="shared" si="1"/>
        <v>#DIV/0!</v>
      </c>
      <c r="CX1" s="43" t="e">
        <f t="shared" si="1"/>
        <v>#DIV/0!</v>
      </c>
      <c r="CY1" s="43" t="e">
        <f t="shared" si="1"/>
        <v>#DIV/0!</v>
      </c>
      <c r="CZ1" s="43" t="e">
        <f t="shared" si="1"/>
        <v>#DIV/0!</v>
      </c>
      <c r="DA1" s="43" t="e">
        <f t="shared" si="1"/>
        <v>#DIV/0!</v>
      </c>
      <c r="DB1" s="43" t="e">
        <f t="shared" si="1"/>
        <v>#DIV/0!</v>
      </c>
      <c r="DC1" s="43" t="e">
        <f t="shared" si="1"/>
        <v>#DIV/0!</v>
      </c>
      <c r="DD1" s="43" t="e">
        <f t="shared" si="1"/>
        <v>#DIV/0!</v>
      </c>
      <c r="DE1" s="43" t="e">
        <f t="shared" si="1"/>
        <v>#DIV/0!</v>
      </c>
      <c r="DF1" s="43" t="e">
        <f t="shared" si="1"/>
        <v>#DIV/0!</v>
      </c>
      <c r="DG1" s="43" t="e">
        <f t="shared" si="1"/>
        <v>#DIV/0!</v>
      </c>
      <c r="DH1" s="43" t="e">
        <f t="shared" si="1"/>
        <v>#DIV/0!</v>
      </c>
      <c r="DI1" s="43" t="e">
        <f t="shared" si="1"/>
        <v>#DIV/0!</v>
      </c>
      <c r="DJ1" s="43" t="e">
        <f t="shared" si="1"/>
        <v>#DIV/0!</v>
      </c>
      <c r="DK1" s="43" t="e">
        <f t="shared" si="1"/>
        <v>#DIV/0!</v>
      </c>
      <c r="DL1" s="43" t="e">
        <f t="shared" si="1"/>
        <v>#DIV/0!</v>
      </c>
      <c r="DM1" s="43" t="e">
        <f t="shared" si="1"/>
        <v>#DIV/0!</v>
      </c>
      <c r="DN1" s="43" t="e">
        <f t="shared" si="1"/>
        <v>#DIV/0!</v>
      </c>
      <c r="DO1" s="43" t="e">
        <f t="shared" si="1"/>
        <v>#DIV/0!</v>
      </c>
      <c r="DP1" s="43" t="e">
        <f t="shared" si="1"/>
        <v>#DIV/0!</v>
      </c>
      <c r="DQ1" s="43" t="e">
        <f t="shared" si="1"/>
        <v>#DIV/0!</v>
      </c>
      <c r="DR1" s="43" t="e">
        <f t="shared" si="1"/>
        <v>#DIV/0!</v>
      </c>
      <c r="DS1" s="43" t="e">
        <f t="shared" si="1"/>
        <v>#DIV/0!</v>
      </c>
      <c r="DT1" s="43" t="e">
        <f t="shared" si="1"/>
        <v>#DIV/0!</v>
      </c>
      <c r="DU1" s="43" t="e">
        <f t="shared" si="1"/>
        <v>#DIV/0!</v>
      </c>
      <c r="DV1" s="43" t="e">
        <f t="shared" si="1"/>
        <v>#DIV/0!</v>
      </c>
      <c r="DW1" s="43" t="e">
        <f t="shared" si="1"/>
        <v>#DIV/0!</v>
      </c>
      <c r="DX1" s="43" t="e">
        <f t="shared" si="1"/>
        <v>#DIV/0!</v>
      </c>
      <c r="DY1" s="43" t="e">
        <f t="shared" si="1"/>
        <v>#DIV/0!</v>
      </c>
      <c r="DZ1" s="43" t="e">
        <f t="shared" si="1"/>
        <v>#DIV/0!</v>
      </c>
      <c r="EA1" s="43" t="e">
        <f t="shared" ref="EA1:GL1" si="2">AVERAGE(EA3:EA102)</f>
        <v>#DIV/0!</v>
      </c>
      <c r="EB1" s="43" t="e">
        <f t="shared" si="2"/>
        <v>#DIV/0!</v>
      </c>
      <c r="EC1" s="43" t="e">
        <f t="shared" si="2"/>
        <v>#DIV/0!</v>
      </c>
      <c r="ED1" s="43" t="e">
        <f t="shared" si="2"/>
        <v>#DIV/0!</v>
      </c>
      <c r="EE1" s="43" t="e">
        <f t="shared" si="2"/>
        <v>#DIV/0!</v>
      </c>
      <c r="EF1" s="43" t="e">
        <f t="shared" si="2"/>
        <v>#DIV/0!</v>
      </c>
      <c r="EG1" s="43" t="e">
        <f t="shared" si="2"/>
        <v>#DIV/0!</v>
      </c>
      <c r="EH1" s="43" t="e">
        <f t="shared" si="2"/>
        <v>#DIV/0!</v>
      </c>
      <c r="EI1" s="43" t="e">
        <f t="shared" si="2"/>
        <v>#DIV/0!</v>
      </c>
      <c r="EJ1" s="43" t="e">
        <f t="shared" si="2"/>
        <v>#DIV/0!</v>
      </c>
      <c r="EK1" s="43" t="e">
        <f t="shared" si="2"/>
        <v>#DIV/0!</v>
      </c>
      <c r="EL1" s="43" t="e">
        <f t="shared" si="2"/>
        <v>#DIV/0!</v>
      </c>
      <c r="EM1" s="43" t="e">
        <f t="shared" si="2"/>
        <v>#DIV/0!</v>
      </c>
      <c r="EN1" s="43" t="e">
        <f t="shared" si="2"/>
        <v>#DIV/0!</v>
      </c>
      <c r="EO1" s="43" t="e">
        <f t="shared" si="2"/>
        <v>#DIV/0!</v>
      </c>
      <c r="EP1" s="43" t="e">
        <f t="shared" si="2"/>
        <v>#DIV/0!</v>
      </c>
      <c r="EQ1" s="43" t="e">
        <f t="shared" si="2"/>
        <v>#DIV/0!</v>
      </c>
      <c r="ER1" s="43" t="e">
        <f t="shared" si="2"/>
        <v>#DIV/0!</v>
      </c>
      <c r="ES1" s="43" t="e">
        <f t="shared" si="2"/>
        <v>#DIV/0!</v>
      </c>
      <c r="ET1" s="43" t="e">
        <f t="shared" si="2"/>
        <v>#DIV/0!</v>
      </c>
      <c r="EU1" s="43" t="e">
        <f t="shared" si="2"/>
        <v>#DIV/0!</v>
      </c>
      <c r="EV1" s="43" t="e">
        <f t="shared" si="2"/>
        <v>#DIV/0!</v>
      </c>
      <c r="EW1" s="43" t="e">
        <f t="shared" si="2"/>
        <v>#DIV/0!</v>
      </c>
      <c r="EX1" s="43" t="e">
        <f t="shared" si="2"/>
        <v>#DIV/0!</v>
      </c>
      <c r="EY1" s="43" t="e">
        <f t="shared" si="2"/>
        <v>#DIV/0!</v>
      </c>
      <c r="EZ1" s="43" t="e">
        <f t="shared" si="2"/>
        <v>#DIV/0!</v>
      </c>
      <c r="FA1" s="43" t="e">
        <f t="shared" si="2"/>
        <v>#DIV/0!</v>
      </c>
      <c r="FB1" s="43" t="e">
        <f t="shared" si="2"/>
        <v>#DIV/0!</v>
      </c>
      <c r="FC1" s="43" t="e">
        <f t="shared" si="2"/>
        <v>#DIV/0!</v>
      </c>
      <c r="FD1" s="43" t="e">
        <f t="shared" si="2"/>
        <v>#DIV/0!</v>
      </c>
      <c r="FE1" s="43" t="e">
        <f t="shared" si="2"/>
        <v>#DIV/0!</v>
      </c>
      <c r="FF1" s="43" t="e">
        <f t="shared" si="2"/>
        <v>#DIV/0!</v>
      </c>
      <c r="FG1" s="43" t="e">
        <f t="shared" si="2"/>
        <v>#DIV/0!</v>
      </c>
      <c r="FH1" s="43" t="e">
        <f t="shared" si="2"/>
        <v>#DIV/0!</v>
      </c>
      <c r="FI1" s="43" t="e">
        <f t="shared" si="2"/>
        <v>#DIV/0!</v>
      </c>
      <c r="FJ1" s="43" t="e">
        <f t="shared" si="2"/>
        <v>#DIV/0!</v>
      </c>
      <c r="FK1" s="43" t="e">
        <f t="shared" si="2"/>
        <v>#DIV/0!</v>
      </c>
      <c r="FL1" s="43" t="e">
        <f t="shared" si="2"/>
        <v>#DIV/0!</v>
      </c>
      <c r="FM1" s="43" t="e">
        <f t="shared" si="2"/>
        <v>#DIV/0!</v>
      </c>
      <c r="FN1" s="43" t="e">
        <f t="shared" si="2"/>
        <v>#DIV/0!</v>
      </c>
      <c r="FO1" s="43" t="e">
        <f t="shared" si="2"/>
        <v>#DIV/0!</v>
      </c>
      <c r="FP1" s="43" t="e">
        <f t="shared" si="2"/>
        <v>#DIV/0!</v>
      </c>
      <c r="FQ1" s="43" t="e">
        <f t="shared" si="2"/>
        <v>#DIV/0!</v>
      </c>
      <c r="FR1" s="43" t="e">
        <f t="shared" si="2"/>
        <v>#DIV/0!</v>
      </c>
      <c r="FS1" s="43" t="e">
        <f t="shared" si="2"/>
        <v>#DIV/0!</v>
      </c>
      <c r="FT1" s="43" t="e">
        <f t="shared" si="2"/>
        <v>#DIV/0!</v>
      </c>
      <c r="FU1" s="43" t="e">
        <f t="shared" si="2"/>
        <v>#DIV/0!</v>
      </c>
      <c r="FV1" s="43" t="e">
        <f t="shared" si="2"/>
        <v>#DIV/0!</v>
      </c>
      <c r="FW1" s="43" t="e">
        <f t="shared" si="2"/>
        <v>#DIV/0!</v>
      </c>
      <c r="FX1" s="43" t="e">
        <f t="shared" si="2"/>
        <v>#DIV/0!</v>
      </c>
      <c r="FY1" s="43" t="e">
        <f t="shared" si="2"/>
        <v>#DIV/0!</v>
      </c>
      <c r="FZ1" s="43" t="e">
        <f t="shared" si="2"/>
        <v>#DIV/0!</v>
      </c>
      <c r="GA1" s="43" t="e">
        <f t="shared" si="2"/>
        <v>#DIV/0!</v>
      </c>
      <c r="GB1" s="43" t="e">
        <f t="shared" si="2"/>
        <v>#DIV/0!</v>
      </c>
      <c r="GC1" s="43" t="e">
        <f t="shared" si="2"/>
        <v>#DIV/0!</v>
      </c>
      <c r="GD1" s="43" t="e">
        <f t="shared" si="2"/>
        <v>#DIV/0!</v>
      </c>
      <c r="GE1" s="43" t="e">
        <f t="shared" si="2"/>
        <v>#DIV/0!</v>
      </c>
      <c r="GF1" s="43" t="e">
        <f t="shared" si="2"/>
        <v>#DIV/0!</v>
      </c>
      <c r="GG1" s="43" t="e">
        <f t="shared" si="2"/>
        <v>#DIV/0!</v>
      </c>
      <c r="GH1" s="43" t="e">
        <f t="shared" si="2"/>
        <v>#DIV/0!</v>
      </c>
      <c r="GI1" s="43" t="e">
        <f t="shared" si="2"/>
        <v>#DIV/0!</v>
      </c>
      <c r="GJ1" s="43" t="e">
        <f t="shared" si="2"/>
        <v>#DIV/0!</v>
      </c>
      <c r="GK1" s="43" t="e">
        <f t="shared" si="2"/>
        <v>#DIV/0!</v>
      </c>
      <c r="GL1" s="43" t="e">
        <f t="shared" si="2"/>
        <v>#DIV/0!</v>
      </c>
    </row>
    <row r="2" spans="1:205" s="21" customFormat="1" ht="24" customHeight="1" thickBot="1" x14ac:dyDescent="0.4">
      <c r="A2" s="51" t="s">
        <v>132</v>
      </c>
      <c r="B2" s="52" t="str">
        <f>Codes!D8</f>
        <v>LEX 0101</v>
      </c>
      <c r="C2" s="52" t="str">
        <f>Codes!E8</f>
        <v>LEX 0102</v>
      </c>
      <c r="D2" s="52" t="str">
        <f>Codes!F8</f>
        <v>GRAM 0101</v>
      </c>
      <c r="E2" s="52" t="str">
        <f>Codes!G8</f>
        <v>GRAM 0102</v>
      </c>
      <c r="F2" s="52" t="str">
        <f>Codes!H8</f>
        <v>ORT 0101</v>
      </c>
      <c r="G2" s="52" t="str">
        <f>Codes!I8</f>
        <v>ORT 0102</v>
      </c>
      <c r="H2" s="52" t="str">
        <f>Codes!J8</f>
        <v>ORT 0103</v>
      </c>
      <c r="I2" s="52" t="str">
        <f>Codes!K8</f>
        <v>ORT 0104</v>
      </c>
      <c r="J2" s="52" t="str">
        <f>Codes!L8</f>
        <v>ORT 0105</v>
      </c>
      <c r="K2" s="52" t="str">
        <f>Codes!M8</f>
        <v>ORT 0201</v>
      </c>
      <c r="L2" s="52" t="str">
        <f>Codes!N8</f>
        <v>ORT 0202</v>
      </c>
      <c r="M2" s="52" t="str">
        <f>Codes!O8</f>
        <v>COM 0101</v>
      </c>
      <c r="N2" s="52" t="str">
        <f>Codes!P8</f>
        <v>COM 0102</v>
      </c>
      <c r="O2" s="52" t="str">
        <f>Codes!Q8</f>
        <v>COM 0103</v>
      </c>
      <c r="P2" s="52" t="str">
        <f>Codes!R8</f>
        <v>COM 0104</v>
      </c>
      <c r="Q2" s="52" t="str">
        <f>Codes!S8</f>
        <v>COM 0105</v>
      </c>
      <c r="R2" s="52" t="str">
        <f>Codes!T8</f>
        <v>COM 0106</v>
      </c>
      <c r="S2" s="52" t="str">
        <f>Codes!U8</f>
        <v>LEX 0201</v>
      </c>
      <c r="T2" s="52" t="str">
        <f>Codes!V8</f>
        <v>LEX 0301</v>
      </c>
      <c r="U2" s="52" t="str">
        <f>Codes!W8</f>
        <v>LEX 0302</v>
      </c>
      <c r="V2" s="52" t="str">
        <f>Codes!X8</f>
        <v>ORT 0301</v>
      </c>
      <c r="W2" s="52" t="str">
        <f>Codes!Y8</f>
        <v>ORT 0302</v>
      </c>
      <c r="X2" s="52" t="str">
        <f>Codes!Z8</f>
        <v>ORT 0303</v>
      </c>
      <c r="Y2" s="52" t="str">
        <f>Codes!AA8</f>
        <v>ORT 0304</v>
      </c>
      <c r="Z2" s="52" t="str">
        <f>Codes!AB8</f>
        <v>ORT 0305</v>
      </c>
      <c r="AA2" s="52" t="str">
        <f>Codes!AC8</f>
        <v>ORT 0306</v>
      </c>
      <c r="AB2" s="52" t="str">
        <f>Codes!AD8</f>
        <v>ORT 0307</v>
      </c>
      <c r="AC2" s="52" t="str">
        <f>Codes!AE8</f>
        <v>ORT 0308</v>
      </c>
      <c r="AD2" s="52" t="str">
        <f>Codes!AF8</f>
        <v>GRAM 0201</v>
      </c>
      <c r="AE2" s="52" t="str">
        <f>Codes!AG8</f>
        <v>GRAM 0202</v>
      </c>
      <c r="AF2" s="52" t="str">
        <f>Codes!AH8</f>
        <v>GRAM 0301</v>
      </c>
      <c r="AG2" s="52" t="str">
        <f>Codes!AI8</f>
        <v>GRAM 0302</v>
      </c>
      <c r="AH2" s="52" t="str">
        <f>Codes!AJ8</f>
        <v>GRAM 0303</v>
      </c>
      <c r="AI2" s="52" t="str">
        <f>Codes!AK8</f>
        <v>ECR 0101</v>
      </c>
      <c r="AJ2" s="52" t="str">
        <f>Codes!AL8</f>
        <v>ECR 0102</v>
      </c>
      <c r="AK2" s="52" t="str">
        <f>Codes!AM8</f>
        <v>ECR 0103</v>
      </c>
      <c r="AL2" s="52" t="str">
        <f>Codes!AN8</f>
        <v>ECR 0104</v>
      </c>
      <c r="AM2" s="52" t="str">
        <f>Codes!AO8</f>
        <v>ECR 0105</v>
      </c>
      <c r="AN2" s="52" t="str">
        <f>Codes!AP8</f>
        <v>COM 0201</v>
      </c>
      <c r="AO2" s="52" t="str">
        <f>Codes!AQ8</f>
        <v>COM 0202</v>
      </c>
      <c r="AP2" s="52" t="str">
        <f>Codes!AR8</f>
        <v>COM 0203</v>
      </c>
      <c r="AQ2" s="52" t="str">
        <f>Codes!AS8</f>
        <v>COM 0204</v>
      </c>
      <c r="AR2" s="52" t="str">
        <f>Codes!AT8</f>
        <v>LEC 0101</v>
      </c>
      <c r="AS2" s="52" t="str">
        <f>Codes!AU8</f>
        <v>LEC 0102</v>
      </c>
      <c r="AT2" s="52" t="str">
        <f>Codes!AV8</f>
        <v>LEC 0103</v>
      </c>
      <c r="AU2" s="52" t="str">
        <f>Codes!AW8</f>
        <v>LEC 0104</v>
      </c>
      <c r="AV2" s="52" t="str">
        <f>Codes!AX8</f>
        <v>COM 0301</v>
      </c>
      <c r="AW2" s="52" t="str">
        <f>Codes!AY8</f>
        <v>COM 0302</v>
      </c>
      <c r="AX2" s="52" t="str">
        <f>Codes!AZ8</f>
        <v>COM 0303</v>
      </c>
      <c r="AY2" s="52" t="str">
        <f>Codes!BA8</f>
        <v>COM 0401</v>
      </c>
      <c r="AZ2" s="52" t="str">
        <f>Codes!BB8</f>
        <v>ORT 0401</v>
      </c>
      <c r="BA2" s="52" t="str">
        <f>Codes!BC8</f>
        <v>ORT 0402</v>
      </c>
      <c r="BB2" s="52" t="str">
        <f>Codes!BD8</f>
        <v>ORT 0403</v>
      </c>
      <c r="BC2" s="52" t="str">
        <f>Codes!BE8</f>
        <v>ORT 0404</v>
      </c>
      <c r="BD2" s="52" t="str">
        <f>Codes!BF8</f>
        <v>ORT 0405</v>
      </c>
      <c r="BE2" s="52" t="str">
        <f>Codes!BG8</f>
        <v>COM 0501</v>
      </c>
      <c r="BF2" s="52" t="str">
        <f>Codes!BH8</f>
        <v>COM 0502</v>
      </c>
      <c r="BG2" s="52" t="str">
        <f>Codes!BI8</f>
        <v>COM 0503</v>
      </c>
      <c r="BH2" s="52" t="str">
        <f>Codes!BJ8</f>
        <v>COM 0504</v>
      </c>
      <c r="BI2" s="52" t="str">
        <f>Codes!BK8</f>
        <v>COM 0505</v>
      </c>
      <c r="BJ2" s="52" t="str">
        <f>Codes!BL8</f>
        <v>ECR 0201</v>
      </c>
      <c r="BK2" s="52" t="str">
        <f>Codes!BM8</f>
        <v>ECR 0202</v>
      </c>
      <c r="BL2" s="52" t="str">
        <f>Codes!BN8</f>
        <v>ECR 0203</v>
      </c>
      <c r="BM2" s="52" t="str">
        <f>Codes!BO8</f>
        <v>ECR 0204</v>
      </c>
      <c r="BN2" s="52" t="str">
        <f>Codes!BP8</f>
        <v>ECR 0205</v>
      </c>
      <c r="BO2" s="52" t="str">
        <f>Codes!BQ8</f>
        <v>ECR 0206</v>
      </c>
      <c r="BP2" s="52" t="str">
        <f>Codes!BR8</f>
        <v>ECR 0207</v>
      </c>
      <c r="BQ2" s="52" t="str">
        <f>Codes!BS8</f>
        <v>GRAM 0401</v>
      </c>
      <c r="BR2" s="52" t="str">
        <f>Codes!BT8</f>
        <v>GRAM 0501</v>
      </c>
      <c r="BS2" s="52" t="str">
        <f>Codes!BU8</f>
        <v>GRAM0502</v>
      </c>
      <c r="BT2" s="52" t="str">
        <f>Codes!BV8</f>
        <v>COM 0601</v>
      </c>
      <c r="BU2" s="52" t="str">
        <f>Codes!BW8</f>
        <v>COM 0602</v>
      </c>
      <c r="BV2" s="52" t="str">
        <f>Codes!BX8</f>
        <v>COM 0603</v>
      </c>
      <c r="BW2" s="52" t="str">
        <f>Codes!BY8</f>
        <v>COM 0604</v>
      </c>
      <c r="BX2" s="52" t="str">
        <f>Codes!BZ8</f>
        <v>COM 0605</v>
      </c>
      <c r="BY2" s="52" t="str">
        <f>Codes!CA8</f>
        <v>ECR 0301</v>
      </c>
      <c r="BZ2" s="52" t="str">
        <f>Codes!CB8</f>
        <v>ECR 0302</v>
      </c>
      <c r="CA2" s="52" t="str">
        <f>Codes!CC8</f>
        <v>ECR 0303</v>
      </c>
      <c r="CB2" s="52" t="str">
        <f>Codes!CD8</f>
        <v>ECR 0304</v>
      </c>
      <c r="CC2" s="52" t="str">
        <f>Codes!CE8</f>
        <v>ECR 0305</v>
      </c>
      <c r="CD2" s="52" t="str">
        <f>Codes!CF8</f>
        <v>LEC 0201</v>
      </c>
      <c r="CE2" s="52" t="str">
        <f>Codes!CG8</f>
        <v>LEC 0202</v>
      </c>
      <c r="CF2" s="52" t="str">
        <f>Codes!CH8</f>
        <v>LEC 0203</v>
      </c>
      <c r="CG2" s="52" t="str">
        <f>Codes!CI8</f>
        <v>LEC 0204</v>
      </c>
      <c r="CH2" s="52" t="str">
        <f>Codes!CJ8</f>
        <v>LEC 0205</v>
      </c>
      <c r="CI2" s="52" t="str">
        <f>Codes!CK8</f>
        <v>LEC 0206</v>
      </c>
      <c r="CJ2" s="52" t="str">
        <f>Codes!CL8</f>
        <v>LEC 0207</v>
      </c>
      <c r="CK2" s="52" t="str">
        <f>Codes!CM8</f>
        <v>LEC 0208</v>
      </c>
      <c r="CL2" s="52" t="str">
        <f>Codes!CN8</f>
        <v>LEC 0209</v>
      </c>
      <c r="CM2" s="52" t="str">
        <f>Codes!CO8</f>
        <v>LEC 0210</v>
      </c>
      <c r="CN2" s="52" t="str">
        <f>Codes!CP8</f>
        <v>LEC 0211</v>
      </c>
      <c r="CO2" s="52" t="str">
        <f>Codes!CQ8</f>
        <v>LEC 0212</v>
      </c>
      <c r="CP2" s="52" t="str">
        <f>Codes!CR8</f>
        <v>ORAL 0101</v>
      </c>
      <c r="CQ2" s="52" t="str">
        <f>Codes!CS8</f>
        <v>ORAL 0102</v>
      </c>
      <c r="CR2" s="52" t="str">
        <f>Codes!CT8</f>
        <v>ORAL 0103</v>
      </c>
      <c r="CS2" s="52" t="str">
        <f>Codes!CU8</f>
        <v>ORAL 0104</v>
      </c>
      <c r="CT2" s="52" t="str">
        <f>Codes!CV8</f>
        <v>ORAL 0105</v>
      </c>
      <c r="CU2" s="52" t="str">
        <f>Codes!CW8</f>
        <v>ORAL 0106</v>
      </c>
      <c r="CV2" s="52" t="str">
        <f>Codes!CX8</f>
        <v>ORAL 0107</v>
      </c>
      <c r="CW2" s="52" t="str">
        <f>Codes!CY8</f>
        <v>ORAL 0108</v>
      </c>
      <c r="CX2" s="52" t="str">
        <f>Codes!CZ8</f>
        <v>ORAL 0109</v>
      </c>
      <c r="CY2" s="53" t="str">
        <f>Codes!DA8</f>
        <v>NC 01</v>
      </c>
      <c r="CZ2" s="53" t="str">
        <f>Codes!DB8</f>
        <v>NC 02</v>
      </c>
      <c r="DA2" s="53" t="str">
        <f>Codes!DC8</f>
        <v>NC 03</v>
      </c>
      <c r="DB2" s="53" t="str">
        <f>Codes!DD8</f>
        <v>NC 04</v>
      </c>
      <c r="DC2" s="53" t="str">
        <f>Codes!DE8</f>
        <v>NC 05</v>
      </c>
      <c r="DD2" s="53" t="str">
        <f>Codes!DF8</f>
        <v>NC 06</v>
      </c>
      <c r="DE2" s="53" t="str">
        <f>Codes!DG8</f>
        <v>NC 07</v>
      </c>
      <c r="DF2" s="53" t="str">
        <f>Codes!DH8</f>
        <v>NC 08</v>
      </c>
      <c r="DG2" s="53" t="str">
        <f>Codes!DI8</f>
        <v>NC 09</v>
      </c>
      <c r="DH2" s="53" t="str">
        <f>Codes!DJ8</f>
        <v>NC 10</v>
      </c>
      <c r="DI2" s="53" t="str">
        <f>Codes!DK8</f>
        <v>NC 11</v>
      </c>
      <c r="DJ2" s="53" t="str">
        <f>Codes!DL8</f>
        <v>NC 12</v>
      </c>
      <c r="DK2" s="53" t="str">
        <f>Codes!DM8</f>
        <v>NC 13</v>
      </c>
      <c r="DL2" s="53" t="str">
        <f>Codes!DN8</f>
        <v>NC 14</v>
      </c>
      <c r="DM2" s="53" t="str">
        <f>Codes!DO8</f>
        <v>NC 15</v>
      </c>
      <c r="DN2" s="53" t="str">
        <f>Codes!DP8</f>
        <v>NC 16</v>
      </c>
      <c r="DO2" s="53" t="str">
        <f>Codes!DQ8</f>
        <v>NC 17</v>
      </c>
      <c r="DP2" s="53" t="str">
        <f>Codes!DR8</f>
        <v>NC 18</v>
      </c>
      <c r="DQ2" s="53" t="str">
        <f>Codes!DS8</f>
        <v>NC 19</v>
      </c>
      <c r="DR2" s="53" t="str">
        <f>Codes!DT8</f>
        <v>NC 20</v>
      </c>
      <c r="DS2" s="53" t="str">
        <f>Codes!DU8</f>
        <v>NC 21</v>
      </c>
      <c r="DT2" s="53" t="str">
        <f>Codes!DV8</f>
        <v>NC 22</v>
      </c>
      <c r="DU2" s="53" t="str">
        <f>Codes!DW8</f>
        <v>NC 23</v>
      </c>
      <c r="DV2" s="53" t="str">
        <f>Codes!DX8</f>
        <v>NC 24</v>
      </c>
      <c r="DW2" s="53" t="str">
        <f>Codes!DY8</f>
        <v>NC 25</v>
      </c>
      <c r="DX2" s="53" t="str">
        <f>Codes!DZ8</f>
        <v>NC 26</v>
      </c>
      <c r="DY2" s="53" t="str">
        <f>Codes!EA8</f>
        <v>NC 27</v>
      </c>
      <c r="DZ2" s="53" t="str">
        <f>Codes!EB8</f>
        <v>NC 28</v>
      </c>
      <c r="EA2" s="53" t="str">
        <f>Codes!EC8</f>
        <v>NC 29</v>
      </c>
      <c r="EB2" s="53" t="str">
        <f>Codes!ED8</f>
        <v>NC 30</v>
      </c>
      <c r="EC2" s="53" t="str">
        <f>Codes!EE8</f>
        <v>NC 31</v>
      </c>
      <c r="ED2" s="53" t="str">
        <f>Codes!EF8</f>
        <v>NC 32</v>
      </c>
      <c r="EE2" s="53" t="str">
        <f>Codes!EG8</f>
        <v>NC 33</v>
      </c>
      <c r="EF2" s="53" t="str">
        <f>Codes!EH8</f>
        <v>NC 34</v>
      </c>
      <c r="EG2" s="53" t="str">
        <f>Codes!EI8</f>
        <v>NC 35</v>
      </c>
      <c r="EH2" s="53" t="str">
        <f>Codes!EJ8</f>
        <v>NC 36</v>
      </c>
      <c r="EI2" s="53" t="str">
        <f>Codes!EK8</f>
        <v>NC 37</v>
      </c>
      <c r="EJ2" s="53" t="str">
        <f>Codes!EL8</f>
        <v>NC 38</v>
      </c>
      <c r="EK2" s="53" t="str">
        <f>Codes!EM8</f>
        <v>NC 39</v>
      </c>
      <c r="EL2" s="53" t="str">
        <f>Codes!EN8</f>
        <v>NC 40</v>
      </c>
      <c r="EM2" s="53" t="str">
        <f>Codes!EO8</f>
        <v>NC 41</v>
      </c>
      <c r="EN2" s="53" t="str">
        <f>Codes!EP8</f>
        <v>NC 42</v>
      </c>
      <c r="EO2" s="53" t="str">
        <f>Codes!EQ8</f>
        <v>NC 43</v>
      </c>
      <c r="EP2" s="53" t="str">
        <f>Codes!ER8</f>
        <v>NC 44</v>
      </c>
      <c r="EQ2" s="53" t="str">
        <f>Codes!ES8</f>
        <v>NC 45</v>
      </c>
      <c r="ER2" s="53" t="str">
        <f>Codes!ET8</f>
        <v>NC 46</v>
      </c>
      <c r="ES2" s="53" t="str">
        <f>Codes!EU8</f>
        <v>NC 47</v>
      </c>
      <c r="ET2" s="53" t="str">
        <f>Codes!EV8</f>
        <v>NC 48</v>
      </c>
      <c r="EU2" s="53" t="str">
        <f>Codes!EW8</f>
        <v>NC 49</v>
      </c>
      <c r="EV2" s="53" t="str">
        <f>Codes!EX8</f>
        <v>NC 50</v>
      </c>
      <c r="EW2" s="53" t="str">
        <f>Codes!EY8</f>
        <v>NC 51</v>
      </c>
      <c r="EX2" s="53" t="str">
        <f>Codes!EZ8</f>
        <v>NC 52</v>
      </c>
      <c r="EY2" s="53" t="str">
        <f>Codes!FA8</f>
        <v>NC 53</v>
      </c>
      <c r="EZ2" s="53" t="str">
        <f>Codes!FB8</f>
        <v>NC 54</v>
      </c>
      <c r="FA2" s="53" t="str">
        <f>Codes!FC8</f>
        <v>NC 55</v>
      </c>
      <c r="FB2" s="53" t="str">
        <f>Codes!FD8</f>
        <v>NC 56</v>
      </c>
      <c r="FC2" s="53" t="str">
        <f>Codes!FE8</f>
        <v>NC 57</v>
      </c>
      <c r="FD2" s="53" t="str">
        <f>Codes!FF8</f>
        <v>NC 58</v>
      </c>
      <c r="FE2" s="53" t="str">
        <f>Codes!FG8</f>
        <v>NC 59</v>
      </c>
      <c r="FF2" s="53" t="str">
        <f>Codes!FH8</f>
        <v>NC 60</v>
      </c>
      <c r="FG2" s="53" t="str">
        <f>Codes!FI8</f>
        <v>NC 61</v>
      </c>
      <c r="FH2" s="53" t="str">
        <f>Codes!FJ8</f>
        <v>NC 62</v>
      </c>
      <c r="FI2" s="53" t="str">
        <f>Codes!FK8</f>
        <v>NC 63</v>
      </c>
      <c r="FJ2" s="53" t="str">
        <f>Codes!FL8</f>
        <v>NC 64</v>
      </c>
      <c r="FK2" s="53" t="str">
        <f>Codes!FM8</f>
        <v>NC 65</v>
      </c>
      <c r="FL2" s="53" t="str">
        <f>Codes!FN8</f>
        <v>GM 66</v>
      </c>
      <c r="FM2" s="53" t="str">
        <f>Codes!FO8</f>
        <v>GM 67</v>
      </c>
      <c r="FN2" s="53" t="str">
        <f>Codes!FP8</f>
        <v>GM 68</v>
      </c>
      <c r="FO2" s="53" t="str">
        <f>Codes!FQ8</f>
        <v>GM 69</v>
      </c>
      <c r="FP2" s="53" t="str">
        <f>Codes!FR8</f>
        <v>GM 70</v>
      </c>
      <c r="FQ2" s="53" t="str">
        <f>Codes!FS8</f>
        <v>GM 71</v>
      </c>
      <c r="FR2" s="53" t="str">
        <f>Codes!FT8</f>
        <v>GM 72</v>
      </c>
      <c r="FS2" s="53" t="str">
        <f>Codes!FU8</f>
        <v>GM 73</v>
      </c>
      <c r="FT2" s="53" t="str">
        <f>Codes!FV8</f>
        <v>GM 74</v>
      </c>
      <c r="FU2" s="53" t="str">
        <f>Codes!FW8</f>
        <v>GM 75</v>
      </c>
      <c r="FV2" s="53" t="str">
        <f>Codes!FX8</f>
        <v>GM 76</v>
      </c>
      <c r="FW2" s="53" t="str">
        <f>Codes!FY8</f>
        <v>GM 77</v>
      </c>
      <c r="FX2" s="53" t="str">
        <f>Codes!FZ8</f>
        <v>EG 78</v>
      </c>
      <c r="FY2" s="53" t="str">
        <f>Codes!GA8</f>
        <v>EG 79</v>
      </c>
      <c r="FZ2" s="53" t="str">
        <f>Codes!GB8</f>
        <v>EG 80</v>
      </c>
      <c r="GA2" s="53" t="str">
        <f>Codes!GC8</f>
        <v>EG 81</v>
      </c>
      <c r="GB2" s="53" t="str">
        <f>Codes!GD8</f>
        <v>EG 82</v>
      </c>
      <c r="GC2" s="53" t="str">
        <f>Codes!GE8</f>
        <v>EG 83</v>
      </c>
      <c r="GD2" s="53" t="str">
        <f>Codes!GF8</f>
        <v>EG 84</v>
      </c>
      <c r="GE2" s="53" t="str">
        <f>Codes!GG8</f>
        <v>EG 85</v>
      </c>
      <c r="GF2" s="53" t="str">
        <f>Codes!GH8</f>
        <v>EG 86</v>
      </c>
      <c r="GG2" s="53" t="str">
        <f>Codes!GI8</f>
        <v>EG 87</v>
      </c>
      <c r="GH2" s="53" t="str">
        <f>Codes!GJ8</f>
        <v>EG 88</v>
      </c>
      <c r="GI2" s="53" t="str">
        <f>Codes!GK8</f>
        <v>EG 89</v>
      </c>
      <c r="GJ2" s="53" t="str">
        <f>Codes!GL8</f>
        <v>EG 90</v>
      </c>
      <c r="GK2" s="53" t="str">
        <f>Codes!GM8</f>
        <v>EG 91</v>
      </c>
      <c r="GL2" s="53" t="str">
        <f>Codes!GN8</f>
        <v>EG 92</v>
      </c>
      <c r="GM2" s="158" t="s">
        <v>454</v>
      </c>
      <c r="GN2" s="158" t="s">
        <v>455</v>
      </c>
      <c r="GO2" s="158" t="s">
        <v>453</v>
      </c>
      <c r="GP2" s="160" t="s">
        <v>476</v>
      </c>
      <c r="GQ2" s="160" t="s">
        <v>477</v>
      </c>
      <c r="GR2" s="160" t="s">
        <v>478</v>
      </c>
      <c r="GS2" s="160" t="s">
        <v>479</v>
      </c>
      <c r="GT2" s="159" t="s">
        <v>480</v>
      </c>
      <c r="GU2" s="159" t="s">
        <v>134</v>
      </c>
      <c r="GV2" s="159" t="s">
        <v>485</v>
      </c>
      <c r="GW2" s="159" t="s">
        <v>486</v>
      </c>
    </row>
    <row r="3" spans="1:205" s="23" customFormat="1" ht="24" customHeight="1" thickBot="1" x14ac:dyDescent="0.4">
      <c r="A3" s="22" t="str">
        <f>Codes!C10</f>
        <v/>
      </c>
      <c r="B3" s="54" t="str">
        <f>IF(ISBLANK(Paramètres!$B$9),"",COUNTIF(Codes!D10,1))</f>
        <v/>
      </c>
      <c r="C3" s="54" t="str">
        <f>IF(ISBLANK(Paramètres!$B$9),"",COUNTIF(Codes!E10,1))</f>
        <v/>
      </c>
      <c r="D3" s="54" t="str">
        <f>IF(ISBLANK(Paramètres!$B9),"",COUNTIF(Codes!F10,1))</f>
        <v/>
      </c>
      <c r="E3" s="54" t="str">
        <f>IF(ISBLANK(Paramètres!$B$9),"",COUNTIF(Codes!G10,1))</f>
        <v/>
      </c>
      <c r="F3" s="54" t="str">
        <f>IF(ISBLANK(Paramètres!$B$9),"",COUNTIF(Codes!H10,1))</f>
        <v/>
      </c>
      <c r="G3" s="54" t="str">
        <f>IF(ISBLANK(Paramètres!$B$9),"",COUNTIF(Codes!I10,1))</f>
        <v/>
      </c>
      <c r="H3" s="54" t="str">
        <f>IF(ISBLANK(Paramètres!$B$9),"",COUNTIF(Codes!J10,1))</f>
        <v/>
      </c>
      <c r="I3" s="54" t="str">
        <f>IF(ISBLANK(Paramètres!$B$9),"",COUNTIF(Codes!K10,1))</f>
        <v/>
      </c>
      <c r="J3" s="54" t="str">
        <f>IF(ISBLANK(Paramètres!$B$9),"",COUNTIF(Codes!L10,1))</f>
        <v/>
      </c>
      <c r="K3" s="54" t="str">
        <f>IF(ISBLANK(Paramètres!$B$9),"",COUNTIF(Codes!M10,1))</f>
        <v/>
      </c>
      <c r="L3" s="54" t="str">
        <f>IF(ISBLANK(Paramètres!$B$9),"",COUNTIF(Codes!N10,1))</f>
        <v/>
      </c>
      <c r="M3" s="54" t="str">
        <f>IF(ISBLANK(Paramètres!$B$9),"",COUNTIF(Codes!O10,1))</f>
        <v/>
      </c>
      <c r="N3" s="54" t="str">
        <f>IF(ISBLANK(Paramètres!$B$9),"",COUNTIF(Codes!P10,1))</f>
        <v/>
      </c>
      <c r="O3" s="54" t="str">
        <f>IF(ISBLANK(Paramètres!$B$9),"",COUNTIF(Codes!Q10,1))</f>
        <v/>
      </c>
      <c r="P3" s="54" t="str">
        <f>IF(ISBLANK(Paramètres!$B$9),"",COUNTIF(Codes!R10,1))</f>
        <v/>
      </c>
      <c r="Q3" s="54" t="str">
        <f>IF(ISBLANK(Paramètres!$B$9),"",COUNTIF(Codes!S10,1))</f>
        <v/>
      </c>
      <c r="R3" s="54" t="str">
        <f>IF(ISBLANK(Paramètres!$B$9),"",COUNTIF(Codes!T10,1))</f>
        <v/>
      </c>
      <c r="S3" s="54" t="str">
        <f>IF(ISBLANK(Paramètres!$B$9),"",COUNTIF(Codes!U10,1))</f>
        <v/>
      </c>
      <c r="T3" s="54" t="str">
        <f>IF(ISBLANK(Paramètres!$B$9),"",COUNTIF(Codes!V10,1))</f>
        <v/>
      </c>
      <c r="U3" s="54" t="str">
        <f>IF(ISBLANK(Paramètres!$B$9),"",COUNTIF(Codes!W10,1))</f>
        <v/>
      </c>
      <c r="V3" s="54" t="str">
        <f>IF(ISBLANK(Paramètres!$B$9),"",COUNTIF(Codes!X10,1))</f>
        <v/>
      </c>
      <c r="W3" s="54" t="str">
        <f>IF(ISBLANK(Paramètres!$B$9),"",COUNTIF(Codes!Y10,1))</f>
        <v/>
      </c>
      <c r="X3" s="54" t="str">
        <f>IF(ISBLANK(Paramètres!$B$9),"",COUNTIF(Codes!Z10,1))</f>
        <v/>
      </c>
      <c r="Y3" s="54" t="str">
        <f>IF(ISBLANK(Paramètres!$B$9),"",COUNTIF(Codes!AA10,1))</f>
        <v/>
      </c>
      <c r="Z3" s="54" t="str">
        <f>IF(ISBLANK(Paramètres!$B$9),"",COUNTIF(Codes!AB10,1))</f>
        <v/>
      </c>
      <c r="AA3" s="54" t="str">
        <f>IF(ISBLANK(Paramètres!$B$9),"",COUNTIF(Codes!AC10,1))</f>
        <v/>
      </c>
      <c r="AB3" s="54" t="str">
        <f>IF(ISBLANK(Paramètres!$B$9),"",COUNTIF(Codes!AD10,1))</f>
        <v/>
      </c>
      <c r="AC3" s="54" t="str">
        <f>IF(ISBLANK(Paramètres!$B$9),"",COUNTIF(Codes!AE10,1))</f>
        <v/>
      </c>
      <c r="AD3" s="54" t="str">
        <f>IF(ISBLANK(Paramètres!$B$9),"",COUNTIF(Codes!AF10,1))</f>
        <v/>
      </c>
      <c r="AE3" s="54" t="str">
        <f>IF(ISBLANK(Paramètres!$B$9),"",COUNTIF(Codes!AG10,1))</f>
        <v/>
      </c>
      <c r="AF3" s="54" t="str">
        <f>IF(ISBLANK(Paramètres!$B$9),"",COUNTIF(Codes!AH10,1))</f>
        <v/>
      </c>
      <c r="AG3" s="54" t="str">
        <f>IF(ISBLANK(Paramètres!$B$9),"",COUNTIF(Codes!AI10,1))</f>
        <v/>
      </c>
      <c r="AH3" s="54" t="str">
        <f>IF(ISBLANK(Paramètres!$B$9),"",COUNTIF(Codes!AJ10,1))</f>
        <v/>
      </c>
      <c r="AI3" s="54" t="str">
        <f>IF(ISBLANK(Paramètres!$B$9),"",COUNTIF(Codes!AK10,1))</f>
        <v/>
      </c>
      <c r="AJ3" s="54" t="str">
        <f>IF(ISBLANK(Paramètres!$B$9),"",COUNTIF(Codes!AL10,1))</f>
        <v/>
      </c>
      <c r="AK3" s="54" t="str">
        <f>IF(ISBLANK(Paramètres!$B$9),"",COUNTIF(Codes!AM10,1))</f>
        <v/>
      </c>
      <c r="AL3" s="54" t="str">
        <f>IF(ISBLANK(Paramètres!$B$9),"",COUNTIF(Codes!AN10,1))</f>
        <v/>
      </c>
      <c r="AM3" s="54" t="str">
        <f>IF(ISBLANK(Paramètres!$B$9),"",COUNTIF(Codes!AO10,1))</f>
        <v/>
      </c>
      <c r="AN3" s="54" t="str">
        <f>IF(ISBLANK(Paramètres!$B$9),"",COUNTIF(Codes!AP10,1))</f>
        <v/>
      </c>
      <c r="AO3" s="54" t="str">
        <f>IF(ISBLANK(Paramètres!$B$9),"",COUNTIF(Codes!AQ10,1))</f>
        <v/>
      </c>
      <c r="AP3" s="54" t="str">
        <f>IF(ISBLANK(Paramètres!$B$9),"",COUNTIF(Codes!AR10,1))</f>
        <v/>
      </c>
      <c r="AQ3" s="54" t="str">
        <f>IF(ISBLANK(Paramètres!$B$9),"",COUNTIF(Codes!AS10,1))</f>
        <v/>
      </c>
      <c r="AR3" s="54" t="str">
        <f>IF(ISBLANK(Paramètres!$B$9),"",COUNTIF(Codes!AT10,1))</f>
        <v/>
      </c>
      <c r="AS3" s="54" t="str">
        <f>IF(ISBLANK(Paramètres!$B$9),"",COUNTIF(Codes!AU10,1))</f>
        <v/>
      </c>
      <c r="AT3" s="54" t="str">
        <f>IF(ISBLANK(Paramètres!$B$9),"",COUNTIF(Codes!AV10,1))</f>
        <v/>
      </c>
      <c r="AU3" s="54" t="str">
        <f>IF(ISBLANK(Paramètres!$B$9),"",COUNTIF(Codes!AW10,1))</f>
        <v/>
      </c>
      <c r="AV3" s="54" t="str">
        <f>IF(ISBLANK(Paramètres!$B$9),"",COUNTIF(Codes!AX10,1))</f>
        <v/>
      </c>
      <c r="AW3" s="54" t="str">
        <f>IF(ISBLANK(Paramètres!$B$9),"",COUNTIF(Codes!AY10,1))</f>
        <v/>
      </c>
      <c r="AX3" s="54" t="str">
        <f>IF(ISBLANK(Paramètres!$B$9),"",COUNTIF(Codes!AZ10,1))</f>
        <v/>
      </c>
      <c r="AY3" s="54" t="str">
        <f>IF(ISBLANK(Paramètres!$B$9),"",COUNTIF(Codes!BA10,1))</f>
        <v/>
      </c>
      <c r="AZ3" s="54" t="str">
        <f>IF(ISBLANK(Paramètres!$B$9),"",COUNTIF(Codes!BB10,1))</f>
        <v/>
      </c>
      <c r="BA3" s="54" t="str">
        <f>IF(ISBLANK(Paramètres!$B$9),"",COUNTIF(Codes!BC10,1))</f>
        <v/>
      </c>
      <c r="BB3" s="54" t="str">
        <f>IF(ISBLANK(Paramètres!$B$9),"",COUNTIF(Codes!BD10,1))</f>
        <v/>
      </c>
      <c r="BC3" s="54" t="str">
        <f>IF(ISBLANK(Paramètres!$B$9),"",COUNTIF(Codes!BE10,1))</f>
        <v/>
      </c>
      <c r="BD3" s="54" t="str">
        <f>IF(ISBLANK(Paramètres!$B$9),"",COUNTIF(Codes!BF10,1))</f>
        <v/>
      </c>
      <c r="BE3" s="54" t="str">
        <f>IF(ISBLANK(Paramètres!$B$9),"",COUNTIF(Codes!BG10,1))</f>
        <v/>
      </c>
      <c r="BF3" s="54" t="str">
        <f>IF(ISBLANK(Paramètres!$B$9),"",COUNTIF(Codes!BH10,1))</f>
        <v/>
      </c>
      <c r="BG3" s="54" t="str">
        <f>IF(ISBLANK(Paramètres!$B$9),"",COUNTIF(Codes!BI10,1))</f>
        <v/>
      </c>
      <c r="BH3" s="54" t="str">
        <f>IF(ISBLANK(Paramètres!$B$9),"",COUNTIF(Codes!BJ10,1))</f>
        <v/>
      </c>
      <c r="BI3" s="54" t="str">
        <f>IF(ISBLANK(Paramètres!$B$9),"",COUNTIF(Codes!BK10,1))</f>
        <v/>
      </c>
      <c r="BJ3" s="54" t="str">
        <f>IF(ISBLANK(Paramètres!$B$9),"",COUNTIF(Codes!BL10,1))</f>
        <v/>
      </c>
      <c r="BK3" s="54" t="str">
        <f>IF(ISBLANK(Paramètres!$B$9),"",COUNTIF(Codes!BM10,1))</f>
        <v/>
      </c>
      <c r="BL3" s="54" t="str">
        <f>IF(ISBLANK(Paramètres!$B$9),"",COUNTIF(Codes!BN10,1))</f>
        <v/>
      </c>
      <c r="BM3" s="54" t="str">
        <f>IF(ISBLANK(Paramètres!$B$9),"",COUNTIF(Codes!BO10,1))</f>
        <v/>
      </c>
      <c r="BN3" s="54" t="str">
        <f>IF(ISBLANK(Paramètres!$B$9),"",COUNTIF(Codes!BP10,1))</f>
        <v/>
      </c>
      <c r="BO3" s="54" t="str">
        <f>IF(ISBLANK(Paramètres!$B$9),"",COUNTIF(Codes!BQ10,1))</f>
        <v/>
      </c>
      <c r="BP3" s="54" t="str">
        <f>IF(ISBLANK(Paramètres!$B$9),"",COUNTIF(Codes!BR10,1))</f>
        <v/>
      </c>
      <c r="BQ3" s="54" t="str">
        <f>IF(ISBLANK(Paramètres!$B$9),"",COUNTIF(Codes!BS10,1))</f>
        <v/>
      </c>
      <c r="BR3" s="54" t="str">
        <f>IF(ISBLANK(Paramètres!$B$9),"",COUNTIF(Codes!BT10,1))</f>
        <v/>
      </c>
      <c r="BS3" s="54" t="str">
        <f>IF(ISBLANK(Paramètres!$B$9),"",COUNTIF(Codes!BU10,1))</f>
        <v/>
      </c>
      <c r="BT3" s="54" t="str">
        <f>IF(ISBLANK(Paramètres!$B$9),"",COUNTIF(Codes!BV10,1))</f>
        <v/>
      </c>
      <c r="BU3" s="54" t="str">
        <f>IF(ISBLANK(Paramètres!$B$9),"",COUNTIF(Codes!BW10,1))</f>
        <v/>
      </c>
      <c r="BV3" s="54" t="str">
        <f>IF(ISBLANK(Paramètres!$B$9),"",COUNTIF(Codes!BX10,1))</f>
        <v/>
      </c>
      <c r="BW3" s="54" t="str">
        <f>IF(ISBLANK(Paramètres!$B$9),"",COUNTIF(Codes!BY10,1))</f>
        <v/>
      </c>
      <c r="BX3" s="54" t="str">
        <f>IF(ISBLANK(Paramètres!$B$9),"",COUNTIF(Codes!BZ10,1))</f>
        <v/>
      </c>
      <c r="BY3" s="54" t="str">
        <f>IF(ISBLANK(Paramètres!$B$9),"",COUNTIF(Codes!CA10,1))</f>
        <v/>
      </c>
      <c r="BZ3" s="54" t="str">
        <f>IF(ISBLANK(Paramètres!$B$9),"",COUNTIF(Codes!CB10,1))</f>
        <v/>
      </c>
      <c r="CA3" s="54" t="str">
        <f>IF(ISBLANK(Paramètres!$B$9),"",COUNTIF(Codes!CC10,1))</f>
        <v/>
      </c>
      <c r="CB3" s="54" t="str">
        <f>IF(ISBLANK(Paramètres!$B$9),"",COUNTIF(Codes!CD10,1))</f>
        <v/>
      </c>
      <c r="CC3" s="54" t="str">
        <f>IF(ISBLANK(Paramètres!$B$9),"",COUNTIF(Codes!CE10,1))</f>
        <v/>
      </c>
      <c r="CD3" s="54" t="str">
        <f>IF(ISBLANK(Paramètres!$B$9),"",COUNTIF(Codes!CF10,1))</f>
        <v/>
      </c>
      <c r="CE3" s="54" t="str">
        <f>IF(ISBLANK(Paramètres!$B$9),"",COUNTIF(Codes!CG10,1))</f>
        <v/>
      </c>
      <c r="CF3" s="54" t="str">
        <f>IF(ISBLANK(Paramètres!$B$9),"",COUNTIF(Codes!CH10,1))</f>
        <v/>
      </c>
      <c r="CG3" s="54" t="str">
        <f>IF(ISBLANK(Paramètres!$B$9),"",COUNTIF(Codes!CI10,1))</f>
        <v/>
      </c>
      <c r="CH3" s="54" t="str">
        <f>IF(ISBLANK(Paramètres!$B$9),"",COUNTIF(Codes!CJ10,1))</f>
        <v/>
      </c>
      <c r="CI3" s="54" t="str">
        <f>IF(ISBLANK(Paramètres!$B$9),"",COUNTIF(Codes!CK10,1))</f>
        <v/>
      </c>
      <c r="CJ3" s="54" t="str">
        <f>IF(ISBLANK(Paramètres!$B$9),"",COUNTIF(Codes!CL10,1))</f>
        <v/>
      </c>
      <c r="CK3" s="54" t="str">
        <f>IF(ISBLANK(Paramètres!$B$9),"",COUNTIF(Codes!CM10,1))</f>
        <v/>
      </c>
      <c r="CL3" s="54" t="str">
        <f>IF(ISBLANK(Paramètres!$B$9),"",COUNTIF(Codes!CN10,1))</f>
        <v/>
      </c>
      <c r="CM3" s="54" t="str">
        <f>IF(ISBLANK(Paramètres!$B$9),"",COUNTIF(Codes!CO10,1))</f>
        <v/>
      </c>
      <c r="CN3" s="54" t="str">
        <f>IF(ISBLANK(Paramètres!$B$9),"",COUNTIF(Codes!CP10,1))</f>
        <v/>
      </c>
      <c r="CO3" s="54" t="str">
        <f>IF(ISBLANK(Paramètres!$B$9),"",COUNTIF(Codes!CQ10,1))</f>
        <v/>
      </c>
      <c r="CP3" s="54" t="str">
        <f>IF(ISBLANK(Paramètres!$B$9),"",COUNTIF(Codes!CR10,1))</f>
        <v/>
      </c>
      <c r="CQ3" s="54" t="str">
        <f>IF(ISBLANK(Paramètres!$B$9),"",COUNTIF(Codes!CS10,1))</f>
        <v/>
      </c>
      <c r="CR3" s="54" t="str">
        <f>IF(ISBLANK(Paramètres!$B$9),"",COUNTIF(Codes!CT10,1))</f>
        <v/>
      </c>
      <c r="CS3" s="54" t="str">
        <f>IF(ISBLANK(Paramètres!$B$9),"",COUNTIF(Codes!CU10,1))</f>
        <v/>
      </c>
      <c r="CT3" s="54" t="str">
        <f>IF(ISBLANK(Paramètres!$B$9),"",COUNTIF(Codes!CV10,1))</f>
        <v/>
      </c>
      <c r="CU3" s="54" t="str">
        <f>IF(ISBLANK(Paramètres!$B$9),"",COUNTIF(Codes!CW10,1))</f>
        <v/>
      </c>
      <c r="CV3" s="54" t="str">
        <f>IF(ISBLANK(Paramètres!$B$9),"",COUNTIF(Codes!CX10,1))</f>
        <v/>
      </c>
      <c r="CW3" s="54" t="str">
        <f>IF(ISBLANK(Paramètres!$B$9),"",COUNTIF(Codes!CY10,1))</f>
        <v/>
      </c>
      <c r="CX3" s="54" t="str">
        <f>IF(ISBLANK(Paramètres!$B$9),"",COUNTIF(Codes!CZ10,1))</f>
        <v/>
      </c>
      <c r="CY3" s="54" t="str">
        <f>IF(ISBLANK(Paramètres!$B$9),"",COUNTIF(Codes!DA10,1))</f>
        <v/>
      </c>
      <c r="CZ3" s="54" t="str">
        <f>IF(ISBLANK(Paramètres!$B$9),"",COUNTIF(Codes!DB10,1))</f>
        <v/>
      </c>
      <c r="DA3" s="54" t="str">
        <f>IF(ISBLANK(Paramètres!$B$9),"",COUNTIF(Codes!DC10,1))</f>
        <v/>
      </c>
      <c r="DB3" s="54" t="str">
        <f>IF(ISBLANK(Paramètres!$B$9),"",COUNTIF(Codes!DD10,1))</f>
        <v/>
      </c>
      <c r="DC3" s="54" t="str">
        <f>IF(ISBLANK(Paramètres!$B$9),"",COUNTIF(Codes!DE10,1))</f>
        <v/>
      </c>
      <c r="DD3" s="54" t="str">
        <f>IF(ISBLANK(Paramètres!$B$9),"",COUNTIF(Codes!DF10,1))</f>
        <v/>
      </c>
      <c r="DE3" s="54" t="str">
        <f>IF(ISBLANK(Paramètres!$B$9),"",COUNTIF(Codes!DG10,1))</f>
        <v/>
      </c>
      <c r="DF3" s="54" t="str">
        <f>IF(ISBLANK(Paramètres!$B$9),"",COUNTIF(Codes!DH10,1))</f>
        <v/>
      </c>
      <c r="DG3" s="54" t="str">
        <f>IF(ISBLANK(Paramètres!$B$9),"",COUNTIF(Codes!DI10,1))</f>
        <v/>
      </c>
      <c r="DH3" s="54" t="str">
        <f>IF(ISBLANK(Paramètres!$B$9),"",COUNTIF(Codes!DJ10,1))</f>
        <v/>
      </c>
      <c r="DI3" s="54" t="str">
        <f>IF(ISBLANK(Paramètres!$B$9),"",COUNTIF(Codes!DK10,1))</f>
        <v/>
      </c>
      <c r="DJ3" s="54" t="str">
        <f>IF(ISBLANK(Paramètres!$B$9),"",COUNTIF(Codes!DL10,1))</f>
        <v/>
      </c>
      <c r="DK3" s="54" t="str">
        <f>IF(ISBLANK(Paramètres!$B$9),"",COUNTIF(Codes!DM10,1))</f>
        <v/>
      </c>
      <c r="DL3" s="54" t="str">
        <f>IF(ISBLANK(Paramètres!$B$9),"",COUNTIF(Codes!DN10,1))</f>
        <v/>
      </c>
      <c r="DM3" s="54" t="str">
        <f>IF(ISBLANK(Paramètres!$B$9),"",COUNTIF(Codes!DO10,1))</f>
        <v/>
      </c>
      <c r="DN3" s="54" t="str">
        <f>IF(ISBLANK(Paramètres!$B$9),"",COUNTIF(Codes!DP10,1))</f>
        <v/>
      </c>
      <c r="DO3" s="54" t="str">
        <f>IF(ISBLANK(Paramètres!$B$9),"",COUNTIF(Codes!DQ10,1))</f>
        <v/>
      </c>
      <c r="DP3" s="54" t="str">
        <f>IF(ISBLANK(Paramètres!$B$9),"",COUNTIF(Codes!DR10,1))</f>
        <v/>
      </c>
      <c r="DQ3" s="54" t="str">
        <f>IF(ISBLANK(Paramètres!$B$9),"",COUNTIF(Codes!DS10,1))</f>
        <v/>
      </c>
      <c r="DR3" s="54" t="str">
        <f>IF(ISBLANK(Paramètres!$B$9),"",COUNTIF(Codes!DT10,1))</f>
        <v/>
      </c>
      <c r="DS3" s="54" t="str">
        <f>IF(ISBLANK(Paramètres!$B$9),"",COUNTIF(Codes!DU10,1))</f>
        <v/>
      </c>
      <c r="DT3" s="54" t="str">
        <f>IF(ISBLANK(Paramètres!$B$9),"",COUNTIF(Codes!DV10,1))</f>
        <v/>
      </c>
      <c r="DU3" s="54" t="str">
        <f>IF(ISBLANK(Paramètres!$B$9),"",COUNTIF(Codes!DW10,1))</f>
        <v/>
      </c>
      <c r="DV3" s="54" t="str">
        <f>IF(ISBLANK(Paramètres!$B$9),"",COUNTIF(Codes!DX10,1))</f>
        <v/>
      </c>
      <c r="DW3" s="54" t="str">
        <f>IF(ISBLANK(Paramètres!$B$9),"",COUNTIF(Codes!DY10,1))</f>
        <v/>
      </c>
      <c r="DX3" s="54" t="str">
        <f>IF(ISBLANK(Paramètres!$B$9),"",COUNTIF(Codes!DZ10,1))</f>
        <v/>
      </c>
      <c r="DY3" s="54" t="str">
        <f>IF(ISBLANK(Paramètres!$B$9),"",COUNTIF(Codes!EA10,1))</f>
        <v/>
      </c>
      <c r="DZ3" s="54" t="str">
        <f>IF(ISBLANK(Paramètres!$B$9),"",COUNTIF(Codes!EB10,1))</f>
        <v/>
      </c>
      <c r="EA3" s="54" t="str">
        <f>IF(ISBLANK(Paramètres!$B$9),"",COUNTIF(Codes!EC10,1))</f>
        <v/>
      </c>
      <c r="EB3" s="54" t="str">
        <f>IF(ISBLANK(Paramètres!$B$9),"",COUNTIF(Codes!ED10,1))</f>
        <v/>
      </c>
      <c r="EC3" s="54" t="str">
        <f>IF(ISBLANK(Paramètres!$B$9),"",COUNTIF(Codes!EE10,1))</f>
        <v/>
      </c>
      <c r="ED3" s="54" t="str">
        <f>IF(ISBLANK(Paramètres!$B$9),"",COUNTIF(Codes!EF10,1))</f>
        <v/>
      </c>
      <c r="EE3" s="54" t="str">
        <f>IF(ISBLANK(Paramètres!$B$9),"",COUNTIF(Codes!EG10,1))</f>
        <v/>
      </c>
      <c r="EF3" s="54" t="str">
        <f>IF(ISBLANK(Paramètres!$B$9),"",COUNTIF(Codes!EH10,1))</f>
        <v/>
      </c>
      <c r="EG3" s="54" t="str">
        <f>IF(ISBLANK(Paramètres!$B$9),"",COUNTIF(Codes!EI10,1))</f>
        <v/>
      </c>
      <c r="EH3" s="54" t="str">
        <f>IF(ISBLANK(Paramètres!$B$9),"",COUNTIF(Codes!EJ10,1))</f>
        <v/>
      </c>
      <c r="EI3" s="54" t="str">
        <f>IF(ISBLANK(Paramètres!$B$9),"",COUNTIF(Codes!EK10,1))</f>
        <v/>
      </c>
      <c r="EJ3" s="54" t="str">
        <f>IF(ISBLANK(Paramètres!$B$9),"",COUNTIF(Codes!EL10,1))</f>
        <v/>
      </c>
      <c r="EK3" s="54" t="str">
        <f>IF(ISBLANK(Paramètres!$B$9),"",COUNTIF(Codes!EM10,1))</f>
        <v/>
      </c>
      <c r="EL3" s="54" t="str">
        <f>IF(ISBLANK(Paramètres!$B$9),"",COUNTIF(Codes!EN10,1))</f>
        <v/>
      </c>
      <c r="EM3" s="54" t="str">
        <f>IF(ISBLANK(Paramètres!$B$9),"",COUNTIF(Codes!EO10,1))</f>
        <v/>
      </c>
      <c r="EN3" s="54" t="str">
        <f>IF(ISBLANK(Paramètres!$B$9),"",COUNTIF(Codes!EP10,1))</f>
        <v/>
      </c>
      <c r="EO3" s="54" t="str">
        <f>IF(ISBLANK(Paramètres!$B$9),"",COUNTIF(Codes!EQ10,1))</f>
        <v/>
      </c>
      <c r="EP3" s="54" t="str">
        <f>IF(ISBLANK(Paramètres!$B$9),"",COUNTIF(Codes!ER10,1))</f>
        <v/>
      </c>
      <c r="EQ3" s="54" t="str">
        <f>IF(ISBLANK(Paramètres!$B$9),"",COUNTIF(Codes!ES10,1))</f>
        <v/>
      </c>
      <c r="ER3" s="54" t="str">
        <f>IF(ISBLANK(Paramètres!$B$9),"",COUNTIF(Codes!ET10,1))</f>
        <v/>
      </c>
      <c r="ES3" s="54" t="str">
        <f>IF(ISBLANK(Paramètres!$B$9),"",COUNTIF(Codes!EU10,1))</f>
        <v/>
      </c>
      <c r="ET3" s="54" t="str">
        <f>IF(ISBLANK(Paramètres!$B$9),"",COUNTIF(Codes!EV10,1))</f>
        <v/>
      </c>
      <c r="EU3" s="54" t="str">
        <f>IF(ISBLANK(Paramètres!$B$9),"",COUNTIF(Codes!EW10,1))</f>
        <v/>
      </c>
      <c r="EV3" s="54" t="str">
        <f>IF(ISBLANK(Paramètres!$B$9),"",COUNTIF(Codes!EX10,1))</f>
        <v/>
      </c>
      <c r="EW3" s="54" t="str">
        <f>IF(ISBLANK(Paramètres!$B$9),"",COUNTIF(Codes!EY10,1))</f>
        <v/>
      </c>
      <c r="EX3" s="54" t="str">
        <f>IF(ISBLANK(Paramètres!$B$9),"",COUNTIF(Codes!EZ10,1))</f>
        <v/>
      </c>
      <c r="EY3" s="54" t="str">
        <f>IF(ISBLANK(Paramètres!$B$9),"",COUNTIF(Codes!FA10,1))</f>
        <v/>
      </c>
      <c r="EZ3" s="54" t="str">
        <f>IF(ISBLANK(Paramètres!$B$9),"",COUNTIF(Codes!FB10,1))</f>
        <v/>
      </c>
      <c r="FA3" s="54" t="str">
        <f>IF(ISBLANK(Paramètres!$B$9),"",COUNTIF(Codes!FC10,1))</f>
        <v/>
      </c>
      <c r="FB3" s="54" t="str">
        <f>IF(ISBLANK(Paramètres!$B$9),"",COUNTIF(Codes!FD10,1))</f>
        <v/>
      </c>
      <c r="FC3" s="54" t="str">
        <f>IF(ISBLANK(Paramètres!$B$9),"",COUNTIF(Codes!FE10,1))</f>
        <v/>
      </c>
      <c r="FD3" s="54" t="str">
        <f>IF(ISBLANK(Paramètres!$B$9),"",COUNTIF(Codes!FF10,1))</f>
        <v/>
      </c>
      <c r="FE3" s="54" t="str">
        <f>IF(ISBLANK(Paramètres!$B$9),"",COUNTIF(Codes!FG10,1))</f>
        <v/>
      </c>
      <c r="FF3" s="54" t="str">
        <f>IF(ISBLANK(Paramètres!$B$9),"",COUNTIF(Codes!FH10,1))</f>
        <v/>
      </c>
      <c r="FG3" s="54" t="str">
        <f>IF(ISBLANK(Paramètres!$B$9),"",COUNTIF(Codes!FI10,1))</f>
        <v/>
      </c>
      <c r="FH3" s="54" t="str">
        <f>IF(ISBLANK(Paramètres!$B$9),"",COUNTIF(Codes!FJ10,1))</f>
        <v/>
      </c>
      <c r="FI3" s="54" t="str">
        <f>IF(ISBLANK(Paramètres!$B$9),"",COUNTIF(Codes!FK10,1))</f>
        <v/>
      </c>
      <c r="FJ3" s="54" t="str">
        <f>IF(ISBLANK(Paramètres!$B$9),"",COUNTIF(Codes!FL10,1))</f>
        <v/>
      </c>
      <c r="FK3" s="54" t="str">
        <f>IF(ISBLANK(Paramètres!$B$9),"",COUNTIF(Codes!FM10,1))</f>
        <v/>
      </c>
      <c r="FL3" s="54" t="str">
        <f>IF(ISBLANK(Paramètres!$B$9),"",COUNTIF(Codes!FN10,1))</f>
        <v/>
      </c>
      <c r="FM3" s="54" t="str">
        <f>IF(ISBLANK(Paramètres!$B$9),"",COUNTIF(Codes!FO10,1))</f>
        <v/>
      </c>
      <c r="FN3" s="54" t="str">
        <f>IF(ISBLANK(Paramètres!$B$9),"",COUNTIF(Codes!FP10,1))</f>
        <v/>
      </c>
      <c r="FO3" s="54" t="str">
        <f>IF(ISBLANK(Paramètres!$B$9),"",COUNTIF(Codes!FQ10,1))</f>
        <v/>
      </c>
      <c r="FP3" s="54" t="str">
        <f>IF(ISBLANK(Paramètres!$B$9),"",COUNTIF(Codes!FR10,1))</f>
        <v/>
      </c>
      <c r="FQ3" s="54" t="str">
        <f>IF(ISBLANK(Paramètres!$B$9),"",COUNTIF(Codes!FS10,1))</f>
        <v/>
      </c>
      <c r="FR3" s="54" t="str">
        <f>IF(ISBLANK(Paramètres!$B$9),"",COUNTIF(Codes!FT10,1))</f>
        <v/>
      </c>
      <c r="FS3" s="54" t="str">
        <f>IF(ISBLANK(Paramètres!$B$9),"",COUNTIF(Codes!FU10,1))</f>
        <v/>
      </c>
      <c r="FT3" s="54" t="str">
        <f>IF(ISBLANK(Paramètres!$B$9),"",COUNTIF(Codes!FV10,1))</f>
        <v/>
      </c>
      <c r="FU3" s="54" t="str">
        <f>IF(ISBLANK(Paramètres!$B$9),"",COUNTIF(Codes!FW10,1))</f>
        <v/>
      </c>
      <c r="FV3" s="54" t="str">
        <f>IF(ISBLANK(Paramètres!$B$9),"",COUNTIF(Codes!FX10,1))</f>
        <v/>
      </c>
      <c r="FW3" s="54" t="str">
        <f>IF(ISBLANK(Paramètres!$B$9),"",COUNTIF(Codes!FY10,1))</f>
        <v/>
      </c>
      <c r="FX3" s="54" t="str">
        <f>IF(ISBLANK(Paramètres!$B$9),"",COUNTIF(Codes!FZ10,1))</f>
        <v/>
      </c>
      <c r="FY3" s="54" t="str">
        <f>IF(ISBLANK(Paramètres!$B$9),"",COUNTIF(Codes!GA10,1))</f>
        <v/>
      </c>
      <c r="FZ3" s="54" t="str">
        <f>IF(ISBLANK(Paramètres!$B$9),"",COUNTIF(Codes!GB10,1))</f>
        <v/>
      </c>
      <c r="GA3" s="54" t="str">
        <f>IF(ISBLANK(Paramètres!$B$9),"",COUNTIF(Codes!GC10,1))</f>
        <v/>
      </c>
      <c r="GB3" s="54" t="str">
        <f>IF(ISBLANK(Paramètres!$B$9),"",COUNTIF(Codes!GD10,1))</f>
        <v/>
      </c>
      <c r="GC3" s="54" t="str">
        <f>IF(ISBLANK(Paramètres!$B$9),"",COUNTIF(Codes!GE10,1))</f>
        <v/>
      </c>
      <c r="GD3" s="54" t="str">
        <f>IF(ISBLANK(Paramètres!$B$9),"",COUNTIF(Codes!GF10,1))</f>
        <v/>
      </c>
      <c r="GE3" s="54" t="str">
        <f>IF(ISBLANK(Paramètres!$B$9),"",COUNTIF(Codes!GG10,1))</f>
        <v/>
      </c>
      <c r="GF3" s="54" t="str">
        <f>IF(ISBLANK(Paramètres!$B$9),"",COUNTIF(Codes!GH10,1))</f>
        <v/>
      </c>
      <c r="GG3" s="54" t="str">
        <f>IF(ISBLANK(Paramètres!$B$9),"",COUNTIF(Codes!GI10,1))</f>
        <v/>
      </c>
      <c r="GH3" s="54" t="str">
        <f>IF(ISBLANK(Paramètres!$B$9),"",COUNTIF(Codes!GJ10,1))</f>
        <v/>
      </c>
      <c r="GI3" s="54" t="str">
        <f>IF(ISBLANK(Paramètres!$B$9),"",COUNTIF(Codes!GK10,1))</f>
        <v/>
      </c>
      <c r="GJ3" s="54" t="str">
        <f>IF(ISBLANK(Paramètres!$B$9),"",COUNTIF(Codes!GL10,1))</f>
        <v/>
      </c>
      <c r="GK3" s="54" t="str">
        <f>IF(ISBLANK(Paramètres!$B$9),"",COUNTIF(Codes!GM10,1))</f>
        <v/>
      </c>
      <c r="GL3" s="54" t="str">
        <f>IF(ISBLANK(Paramètres!$B$9),"",COUNTIF(Codes!GN10,1))</f>
        <v/>
      </c>
      <c r="GM3" s="54" t="str">
        <f>IF(ISBLANK(Paramètres!B9),"",AVERAGE(B3:CX3))</f>
        <v/>
      </c>
      <c r="GN3" s="54" t="str">
        <f>IF(ISBLANK(Paramètres!B9),"",AVERAGE(CY3:GL3))</f>
        <v/>
      </c>
      <c r="GO3" s="54" t="str">
        <f>IF(ISBLANK(Paramètres!B9),"",AVERAGE(C3:GL3))</f>
        <v/>
      </c>
      <c r="GP3" s="54" t="str">
        <f>IF(ISBLANK(Paramètres!B9),"",AVERAGE(CY3:DZ3))</f>
        <v/>
      </c>
      <c r="GQ3" s="54" t="str">
        <f>IF(ISBLANK(Paramètres!B9),"",AVERAGE(EA3:FK3))</f>
        <v/>
      </c>
      <c r="GR3" s="54" t="str">
        <f>IF(ISBLANK(Paramètres!B9),"",AVERAGE(FL3:FW3))</f>
        <v/>
      </c>
      <c r="GS3" s="54" t="str">
        <f>IF(ISBLANK(Paramètres!B9),"",AVERAGE(FX3:GL3))</f>
        <v/>
      </c>
      <c r="GT3" s="54" t="str">
        <f>IF(ISBLANK(Paramètres!B9),"",AVERAGE(Calculs!M3:R3,Calculs!AN3:AY3,Calculs!BE3:BI3,Calculs!BT3:BX3,Calculs!CD3:CO3))</f>
        <v/>
      </c>
      <c r="GU3" s="54" t="str">
        <f>IF(ISBLANK(Paramètres!B9),"",AVERAGE(Calculs!AI3:AM3,Calculs!BJ3:BP3,Calculs!BY3:CC3))</f>
        <v/>
      </c>
      <c r="GV3" s="54" t="str">
        <f>IF(ISBLANK(Paramètres!B9),"",AVERAGE(Calculs!B3:L3,Calculs!S3:AH3,Calculs!AZ3:BD3,Calculs!BQ3:BS3))</f>
        <v/>
      </c>
      <c r="GW3" s="54" t="str">
        <f>IF(ISBLANK(Paramètres!B9),"",AVERAGE(CP3:CX3))</f>
        <v/>
      </c>
    </row>
    <row r="4" spans="1:205" s="23" customFormat="1" ht="24" customHeight="1" thickBot="1" x14ac:dyDescent="0.4">
      <c r="A4" s="22" t="str">
        <f>Codes!C11</f>
        <v/>
      </c>
      <c r="B4" s="54" t="str">
        <f>IF(ISBLANK(Paramètres!$B$10),"",COUNTIF(Codes!D11,1))</f>
        <v/>
      </c>
      <c r="C4" s="54" t="str">
        <f>IF(ISBLANK(Paramètres!$B$10),"",COUNTIF(Codes!E11,1))</f>
        <v/>
      </c>
      <c r="D4" s="54" t="str">
        <f>IF(ISBLANK(Paramètres!$B10),"",COUNTIF(Codes!F11,1))</f>
        <v/>
      </c>
      <c r="E4" s="54" t="str">
        <f>IF(ISBLANK(Paramètres!$B$10),"",COUNTIF(Codes!G11,1))</f>
        <v/>
      </c>
      <c r="F4" s="54" t="str">
        <f>IF(ISBLANK(Paramètres!$B$10),"",COUNTIF(Codes!H11,1))</f>
        <v/>
      </c>
      <c r="G4" s="54" t="str">
        <f>IF(ISBLANK(Paramètres!$B$10),"",COUNTIF(Codes!I11,1))</f>
        <v/>
      </c>
      <c r="H4" s="54" t="str">
        <f>IF(ISBLANK(Paramètres!$B$10),"",COUNTIF(Codes!J11,1))</f>
        <v/>
      </c>
      <c r="I4" s="54" t="str">
        <f>IF(ISBLANK(Paramètres!$B$10),"",COUNTIF(Codes!K11,1))</f>
        <v/>
      </c>
      <c r="J4" s="54" t="str">
        <f>IF(ISBLANK(Paramètres!$B$10),"",COUNTIF(Codes!L11,1))</f>
        <v/>
      </c>
      <c r="K4" s="54" t="str">
        <f>IF(ISBLANK(Paramètres!$B$10),"",COUNTIF(Codes!M11,1))</f>
        <v/>
      </c>
      <c r="L4" s="54" t="str">
        <f>IF(ISBLANK(Paramètres!$B$10),"",COUNTIF(Codes!N11,1))</f>
        <v/>
      </c>
      <c r="M4" s="54" t="str">
        <f>IF(ISBLANK(Paramètres!$B$10),"",COUNTIF(Codes!O11,1))</f>
        <v/>
      </c>
      <c r="N4" s="54" t="str">
        <f>IF(ISBLANK(Paramètres!$B$10),"",COUNTIF(Codes!P11,1))</f>
        <v/>
      </c>
      <c r="O4" s="54" t="str">
        <f>IF(ISBLANK(Paramètres!$B$10),"",COUNTIF(Codes!Q11,1))</f>
        <v/>
      </c>
      <c r="P4" s="54" t="str">
        <f>IF(ISBLANK(Paramètres!$B$10),"",COUNTIF(Codes!R11,1))</f>
        <v/>
      </c>
      <c r="Q4" s="54" t="str">
        <f>IF(ISBLANK(Paramètres!$B$10),"",COUNTIF(Codes!S11,1))</f>
        <v/>
      </c>
      <c r="R4" s="54" t="str">
        <f>IF(ISBLANK(Paramètres!$B$10),"",COUNTIF(Codes!T11,1))</f>
        <v/>
      </c>
      <c r="S4" s="54" t="str">
        <f>IF(ISBLANK(Paramètres!$B$10),"",COUNTIF(Codes!U11,1))</f>
        <v/>
      </c>
      <c r="T4" s="54" t="str">
        <f>IF(ISBLANK(Paramètres!$B$10),"",COUNTIF(Codes!V11,1))</f>
        <v/>
      </c>
      <c r="U4" s="54" t="str">
        <f>IF(ISBLANK(Paramètres!$B$10),"",COUNTIF(Codes!W11,1))</f>
        <v/>
      </c>
      <c r="V4" s="54" t="str">
        <f>IF(ISBLANK(Paramètres!$B$10),"",COUNTIF(Codes!X11,1))</f>
        <v/>
      </c>
      <c r="W4" s="54" t="str">
        <f>IF(ISBLANK(Paramètres!$B$10),"",COUNTIF(Codes!Y11,1))</f>
        <v/>
      </c>
      <c r="X4" s="54" t="str">
        <f>IF(ISBLANK(Paramètres!$B$10),"",COUNTIF(Codes!Z11,1))</f>
        <v/>
      </c>
      <c r="Y4" s="54" t="str">
        <f>IF(ISBLANK(Paramètres!$B$10),"",COUNTIF(Codes!AA11,1))</f>
        <v/>
      </c>
      <c r="Z4" s="54" t="str">
        <f>IF(ISBLANK(Paramètres!$B$10),"",COUNTIF(Codes!AB11,1))</f>
        <v/>
      </c>
      <c r="AA4" s="54" t="str">
        <f>IF(ISBLANK(Paramètres!$B$10),"",COUNTIF(Codes!AC11,1))</f>
        <v/>
      </c>
      <c r="AB4" s="54" t="str">
        <f>IF(ISBLANK(Paramètres!$B$10),"",COUNTIF(Codes!AD11,1))</f>
        <v/>
      </c>
      <c r="AC4" s="54" t="str">
        <f>IF(ISBLANK(Paramètres!$B$10),"",COUNTIF(Codes!AE11,1))</f>
        <v/>
      </c>
      <c r="AD4" s="54" t="str">
        <f>IF(ISBLANK(Paramètres!$B$10),"",COUNTIF(Codes!AF11,1))</f>
        <v/>
      </c>
      <c r="AE4" s="54" t="str">
        <f>IF(ISBLANK(Paramètres!$B$10),"",COUNTIF(Codes!AG11,1))</f>
        <v/>
      </c>
      <c r="AF4" s="54" t="str">
        <f>IF(ISBLANK(Paramètres!$B$10),"",COUNTIF(Codes!AH11,1))</f>
        <v/>
      </c>
      <c r="AG4" s="54" t="str">
        <f>IF(ISBLANK(Paramètres!$B$10),"",COUNTIF(Codes!AI11,1))</f>
        <v/>
      </c>
      <c r="AH4" s="54" t="str">
        <f>IF(ISBLANK(Paramètres!$B$10),"",COUNTIF(Codes!AJ11,1))</f>
        <v/>
      </c>
      <c r="AI4" s="54" t="str">
        <f>IF(ISBLANK(Paramètres!$B$10),"",COUNTIF(Codes!AK11,1))</f>
        <v/>
      </c>
      <c r="AJ4" s="54" t="str">
        <f>IF(ISBLANK(Paramètres!$B$10),"",COUNTIF(Codes!AL11,1))</f>
        <v/>
      </c>
      <c r="AK4" s="54" t="str">
        <f>IF(ISBLANK(Paramètres!$B$10),"",COUNTIF(Codes!AM11,1))</f>
        <v/>
      </c>
      <c r="AL4" s="54" t="str">
        <f>IF(ISBLANK(Paramètres!$B$10),"",COUNTIF(Codes!AN11,1))</f>
        <v/>
      </c>
      <c r="AM4" s="54" t="str">
        <f>IF(ISBLANK(Paramètres!$B$10),"",COUNTIF(Codes!AO11,1))</f>
        <v/>
      </c>
      <c r="AN4" s="54" t="str">
        <f>IF(ISBLANK(Paramètres!$B$10),"",COUNTIF(Codes!AP11,1))</f>
        <v/>
      </c>
      <c r="AO4" s="54" t="str">
        <f>IF(ISBLANK(Paramètres!$B$10),"",COUNTIF(Codes!AQ11,1))</f>
        <v/>
      </c>
      <c r="AP4" s="54" t="str">
        <f>IF(ISBLANK(Paramètres!$B$10),"",COUNTIF(Codes!AR11,1))</f>
        <v/>
      </c>
      <c r="AQ4" s="54" t="str">
        <f>IF(ISBLANK(Paramètres!$B$10),"",COUNTIF(Codes!AS11,1))</f>
        <v/>
      </c>
      <c r="AR4" s="54" t="str">
        <f>IF(ISBLANK(Paramètres!$B$10),"",COUNTIF(Codes!AT11,1))</f>
        <v/>
      </c>
      <c r="AS4" s="54" t="str">
        <f>IF(ISBLANK(Paramètres!$B$10),"",COUNTIF(Codes!AU11,1))</f>
        <v/>
      </c>
      <c r="AT4" s="54" t="str">
        <f>IF(ISBLANK(Paramètres!$B$10),"",COUNTIF(Codes!AV11,1))</f>
        <v/>
      </c>
      <c r="AU4" s="54" t="str">
        <f>IF(ISBLANK(Paramètres!$B$10),"",COUNTIF(Codes!AW11,1))</f>
        <v/>
      </c>
      <c r="AV4" s="54" t="str">
        <f>IF(ISBLANK(Paramètres!$B$10),"",COUNTIF(Codes!AX11,1))</f>
        <v/>
      </c>
      <c r="AW4" s="54" t="str">
        <f>IF(ISBLANK(Paramètres!$B$10),"",COUNTIF(Codes!AY11,1))</f>
        <v/>
      </c>
      <c r="AX4" s="54" t="str">
        <f>IF(ISBLANK(Paramètres!$B$10),"",COUNTIF(Codes!AZ11,1))</f>
        <v/>
      </c>
      <c r="AY4" s="54" t="str">
        <f>IF(ISBLANK(Paramètres!$B$10),"",COUNTIF(Codes!BA11,1))</f>
        <v/>
      </c>
      <c r="AZ4" s="54" t="str">
        <f>IF(ISBLANK(Paramètres!$B$10),"",COUNTIF(Codes!BB11,1))</f>
        <v/>
      </c>
      <c r="BA4" s="54" t="str">
        <f>IF(ISBLANK(Paramètres!$B$10),"",COUNTIF(Codes!BC11,1))</f>
        <v/>
      </c>
      <c r="BB4" s="54" t="str">
        <f>IF(ISBLANK(Paramètres!$B$10),"",COUNTIF(Codes!BD11,1))</f>
        <v/>
      </c>
      <c r="BC4" s="54" t="str">
        <f>IF(ISBLANK(Paramètres!$B$10),"",COUNTIF(Codes!BE11,1))</f>
        <v/>
      </c>
      <c r="BD4" s="54" t="str">
        <f>IF(ISBLANK(Paramètres!$B$10),"",COUNTIF(Codes!BF11,1))</f>
        <v/>
      </c>
      <c r="BE4" s="54" t="str">
        <f>IF(ISBLANK(Paramètres!$B$10),"",COUNTIF(Codes!BG11,1))</f>
        <v/>
      </c>
      <c r="BF4" s="54" t="str">
        <f>IF(ISBLANK(Paramètres!$B$10),"",COUNTIF(Codes!BH11,1))</f>
        <v/>
      </c>
      <c r="BG4" s="54" t="str">
        <f>IF(ISBLANK(Paramètres!$B$10),"",COUNTIF(Codes!BI11,1))</f>
        <v/>
      </c>
      <c r="BH4" s="54" t="str">
        <f>IF(ISBLANK(Paramètres!$B$10),"",COUNTIF(Codes!BJ11,1))</f>
        <v/>
      </c>
      <c r="BI4" s="54" t="str">
        <f>IF(ISBLANK(Paramètres!$B$10),"",COUNTIF(Codes!BK11,1))</f>
        <v/>
      </c>
      <c r="BJ4" s="54" t="str">
        <f>IF(ISBLANK(Paramètres!$B$10),"",COUNTIF(Codes!BL11,1))</f>
        <v/>
      </c>
      <c r="BK4" s="54" t="str">
        <f>IF(ISBLANK(Paramètres!$B$10),"",COUNTIF(Codes!BM11,1))</f>
        <v/>
      </c>
      <c r="BL4" s="54" t="str">
        <f>IF(ISBLANK(Paramètres!$B$10),"",COUNTIF(Codes!BN11,1))</f>
        <v/>
      </c>
      <c r="BM4" s="54" t="str">
        <f>IF(ISBLANK(Paramètres!$B$10),"",COUNTIF(Codes!BO11,1))</f>
        <v/>
      </c>
      <c r="BN4" s="54" t="str">
        <f>IF(ISBLANK(Paramètres!$B$10),"",COUNTIF(Codes!BP11,1))</f>
        <v/>
      </c>
      <c r="BO4" s="54" t="str">
        <f>IF(ISBLANK(Paramètres!$B$10),"",COUNTIF(Codes!BQ11,1))</f>
        <v/>
      </c>
      <c r="BP4" s="54" t="str">
        <f>IF(ISBLANK(Paramètres!$B$10),"",COUNTIF(Codes!BR11,1))</f>
        <v/>
      </c>
      <c r="BQ4" s="54" t="str">
        <f>IF(ISBLANK(Paramètres!$B$10),"",COUNTIF(Codes!BS11,1))</f>
        <v/>
      </c>
      <c r="BR4" s="54" t="str">
        <f>IF(ISBLANK(Paramètres!$B$10),"",COUNTIF(Codes!BT11,1))</f>
        <v/>
      </c>
      <c r="BS4" s="54" t="str">
        <f>IF(ISBLANK(Paramètres!$B$10),"",COUNTIF(Codes!BU11,1))</f>
        <v/>
      </c>
      <c r="BT4" s="54" t="str">
        <f>IF(ISBLANK(Paramètres!$B$10),"",COUNTIF(Codes!BV11,1))</f>
        <v/>
      </c>
      <c r="BU4" s="54" t="str">
        <f>IF(ISBLANK(Paramètres!$B$10),"",COUNTIF(Codes!BW11,1))</f>
        <v/>
      </c>
      <c r="BV4" s="54" t="str">
        <f>IF(ISBLANK(Paramètres!$B$10),"",COUNTIF(Codes!BX11,1))</f>
        <v/>
      </c>
      <c r="BW4" s="54" t="str">
        <f>IF(ISBLANK(Paramètres!$B$10),"",COUNTIF(Codes!BY11,1))</f>
        <v/>
      </c>
      <c r="BX4" s="54" t="str">
        <f>IF(ISBLANK(Paramètres!$B$10),"",COUNTIF(Codes!BZ11,1))</f>
        <v/>
      </c>
      <c r="BY4" s="54" t="str">
        <f>IF(ISBLANK(Paramètres!$B$10),"",COUNTIF(Codes!CA11,1))</f>
        <v/>
      </c>
      <c r="BZ4" s="54" t="str">
        <f>IF(ISBLANK(Paramètres!$B$10),"",COUNTIF(Codes!CB11,1))</f>
        <v/>
      </c>
      <c r="CA4" s="54" t="str">
        <f>IF(ISBLANK(Paramètres!$B$10),"",COUNTIF(Codes!CC11,1))</f>
        <v/>
      </c>
      <c r="CB4" s="54" t="str">
        <f>IF(ISBLANK(Paramètres!$B$10),"",COUNTIF(Codes!CD11,1))</f>
        <v/>
      </c>
      <c r="CC4" s="54" t="str">
        <f>IF(ISBLANK(Paramètres!$B$10),"",COUNTIF(Codes!CE11,1))</f>
        <v/>
      </c>
      <c r="CD4" s="54" t="str">
        <f>IF(ISBLANK(Paramètres!$B$10),"",COUNTIF(Codes!CF11,1))</f>
        <v/>
      </c>
      <c r="CE4" s="54" t="str">
        <f>IF(ISBLANK(Paramètres!$B$10),"",COUNTIF(Codes!CG11,1))</f>
        <v/>
      </c>
      <c r="CF4" s="54" t="str">
        <f>IF(ISBLANK(Paramètres!$B$10),"",COUNTIF(Codes!CH11,1))</f>
        <v/>
      </c>
      <c r="CG4" s="54" t="str">
        <f>IF(ISBLANK(Paramètres!$B$10),"",COUNTIF(Codes!CI11,1))</f>
        <v/>
      </c>
      <c r="CH4" s="54" t="str">
        <f>IF(ISBLANK(Paramètres!$B$10),"",COUNTIF(Codes!CJ11,1))</f>
        <v/>
      </c>
      <c r="CI4" s="54" t="str">
        <f>IF(ISBLANK(Paramètres!$B$10),"",COUNTIF(Codes!CK11,1))</f>
        <v/>
      </c>
      <c r="CJ4" s="54" t="str">
        <f>IF(ISBLANK(Paramètres!$B$10),"",COUNTIF(Codes!CL11,1))</f>
        <v/>
      </c>
      <c r="CK4" s="54" t="str">
        <f>IF(ISBLANK(Paramètres!$B$10),"",COUNTIF(Codes!CM11,1))</f>
        <v/>
      </c>
      <c r="CL4" s="54" t="str">
        <f>IF(ISBLANK(Paramètres!$B$10),"",COUNTIF(Codes!CN11,1))</f>
        <v/>
      </c>
      <c r="CM4" s="54" t="str">
        <f>IF(ISBLANK(Paramètres!$B$10),"",COUNTIF(Codes!CO11,1))</f>
        <v/>
      </c>
      <c r="CN4" s="54" t="str">
        <f>IF(ISBLANK(Paramètres!$B$10),"",COUNTIF(Codes!CP11,1))</f>
        <v/>
      </c>
      <c r="CO4" s="54" t="str">
        <f>IF(ISBLANK(Paramètres!$B$10),"",COUNTIF(Codes!CQ11,1))</f>
        <v/>
      </c>
      <c r="CP4" s="54" t="str">
        <f>IF(ISBLANK(Paramètres!$B$10),"",COUNTIF(Codes!CR11,1))</f>
        <v/>
      </c>
      <c r="CQ4" s="54" t="str">
        <f>IF(ISBLANK(Paramètres!$B$10),"",COUNTIF(Codes!CS11,1))</f>
        <v/>
      </c>
      <c r="CR4" s="54" t="str">
        <f>IF(ISBLANK(Paramètres!$B$10),"",COUNTIF(Codes!CT11,1))</f>
        <v/>
      </c>
      <c r="CS4" s="54" t="str">
        <f>IF(ISBLANK(Paramètres!$B$10),"",COUNTIF(Codes!CU11,1))</f>
        <v/>
      </c>
      <c r="CT4" s="54" t="str">
        <f>IF(ISBLANK(Paramètres!$B$10),"",COUNTIF(Codes!CV11,1))</f>
        <v/>
      </c>
      <c r="CU4" s="54" t="str">
        <f>IF(ISBLANK(Paramètres!$B$10),"",COUNTIF(Codes!CW11,1))</f>
        <v/>
      </c>
      <c r="CV4" s="54" t="str">
        <f>IF(ISBLANK(Paramètres!$B$10),"",COUNTIF(Codes!CX11,1))</f>
        <v/>
      </c>
      <c r="CW4" s="54" t="str">
        <f>IF(ISBLANK(Paramètres!$B$10),"",COUNTIF(Codes!CY11,1))</f>
        <v/>
      </c>
      <c r="CX4" s="54" t="str">
        <f>IF(ISBLANK(Paramètres!$B$10),"",COUNTIF(Codes!CZ11,1))</f>
        <v/>
      </c>
      <c r="CY4" s="54" t="str">
        <f>IF(ISBLANK(Paramètres!$B$10),"",COUNTIF(Codes!DA11,1))</f>
        <v/>
      </c>
      <c r="CZ4" s="54" t="str">
        <f>IF(ISBLANK(Paramètres!$B$10),"",COUNTIF(Codes!DB11,1))</f>
        <v/>
      </c>
      <c r="DA4" s="54" t="str">
        <f>IF(ISBLANK(Paramètres!$B$10),"",COUNTIF(Codes!DC11,1))</f>
        <v/>
      </c>
      <c r="DB4" s="54" t="str">
        <f>IF(ISBLANK(Paramètres!$B$10),"",COUNTIF(Codes!DD11,1))</f>
        <v/>
      </c>
      <c r="DC4" s="54" t="str">
        <f>IF(ISBLANK(Paramètres!$B$10),"",COUNTIF(Codes!DE11,1))</f>
        <v/>
      </c>
      <c r="DD4" s="54" t="str">
        <f>IF(ISBLANK(Paramètres!$B$10),"",COUNTIF(Codes!DF11,1))</f>
        <v/>
      </c>
      <c r="DE4" s="54" t="str">
        <f>IF(ISBLANK(Paramètres!$B$10),"",COUNTIF(Codes!DG11,1))</f>
        <v/>
      </c>
      <c r="DF4" s="54" t="str">
        <f>IF(ISBLANK(Paramètres!$B$10),"",COUNTIF(Codes!DH11,1))</f>
        <v/>
      </c>
      <c r="DG4" s="54" t="str">
        <f>IF(ISBLANK(Paramètres!$B$10),"",COUNTIF(Codes!DI11,1))</f>
        <v/>
      </c>
      <c r="DH4" s="54" t="str">
        <f>IF(ISBLANK(Paramètres!$B$10),"",COUNTIF(Codes!DJ11,1))</f>
        <v/>
      </c>
      <c r="DI4" s="54" t="str">
        <f>IF(ISBLANK(Paramètres!$B$10),"",COUNTIF(Codes!DK11,1))</f>
        <v/>
      </c>
      <c r="DJ4" s="54" t="str">
        <f>IF(ISBLANK(Paramètres!$B$10),"",COUNTIF(Codes!DL11,1))</f>
        <v/>
      </c>
      <c r="DK4" s="54" t="str">
        <f>IF(ISBLANK(Paramètres!$B$10),"",COUNTIF(Codes!DM11,1))</f>
        <v/>
      </c>
      <c r="DL4" s="54" t="str">
        <f>IF(ISBLANK(Paramètres!$B$10),"",COUNTIF(Codes!DN11,1))</f>
        <v/>
      </c>
      <c r="DM4" s="54" t="str">
        <f>IF(ISBLANK(Paramètres!$B$10),"",COUNTIF(Codes!DO11,1))</f>
        <v/>
      </c>
      <c r="DN4" s="54" t="str">
        <f>IF(ISBLANK(Paramètres!$B$10),"",COUNTIF(Codes!DP11,1))</f>
        <v/>
      </c>
      <c r="DO4" s="54" t="str">
        <f>IF(ISBLANK(Paramètres!$B$10),"",COUNTIF(Codes!DQ11,1))</f>
        <v/>
      </c>
      <c r="DP4" s="54" t="str">
        <f>IF(ISBLANK(Paramètres!$B$10),"",COUNTIF(Codes!DR11,1))</f>
        <v/>
      </c>
      <c r="DQ4" s="54" t="str">
        <f>IF(ISBLANK(Paramètres!$B$10),"",COUNTIF(Codes!DS11,1))</f>
        <v/>
      </c>
      <c r="DR4" s="54" t="str">
        <f>IF(ISBLANK(Paramètres!$B$10),"",COUNTIF(Codes!DT11,1))</f>
        <v/>
      </c>
      <c r="DS4" s="54" t="str">
        <f>IF(ISBLANK(Paramètres!$B$10),"",COUNTIF(Codes!DU11,1))</f>
        <v/>
      </c>
      <c r="DT4" s="54" t="str">
        <f>IF(ISBLANK(Paramètres!$B$10),"",COUNTIF(Codes!DV11,1))</f>
        <v/>
      </c>
      <c r="DU4" s="54" t="str">
        <f>IF(ISBLANK(Paramètres!$B$10),"",COUNTIF(Codes!DW11,1))</f>
        <v/>
      </c>
      <c r="DV4" s="54" t="str">
        <f>IF(ISBLANK(Paramètres!$B$10),"",COUNTIF(Codes!DX11,1))</f>
        <v/>
      </c>
      <c r="DW4" s="54" t="str">
        <f>IF(ISBLANK(Paramètres!$B$10),"",COUNTIF(Codes!DY11,1))</f>
        <v/>
      </c>
      <c r="DX4" s="54" t="str">
        <f>IF(ISBLANK(Paramètres!$B$10),"",COUNTIF(Codes!DZ11,1))</f>
        <v/>
      </c>
      <c r="DY4" s="54" t="str">
        <f>IF(ISBLANK(Paramètres!$B$10),"",COUNTIF(Codes!EA11,1))</f>
        <v/>
      </c>
      <c r="DZ4" s="54" t="str">
        <f>IF(ISBLANK(Paramètres!$B$10),"",COUNTIF(Codes!EB11,1))</f>
        <v/>
      </c>
      <c r="EA4" s="54" t="str">
        <f>IF(ISBLANK(Paramètres!$B$10),"",COUNTIF(Codes!EC11,1))</f>
        <v/>
      </c>
      <c r="EB4" s="54" t="str">
        <f>IF(ISBLANK(Paramètres!$B$10),"",COUNTIF(Codes!ED11,1))</f>
        <v/>
      </c>
      <c r="EC4" s="54" t="str">
        <f>IF(ISBLANK(Paramètres!$B$10),"",COUNTIF(Codes!EE11,1))</f>
        <v/>
      </c>
      <c r="ED4" s="54" t="str">
        <f>IF(ISBLANK(Paramètres!$B$10),"",COUNTIF(Codes!EF11,1))</f>
        <v/>
      </c>
      <c r="EE4" s="54" t="str">
        <f>IF(ISBLANK(Paramètres!$B$10),"",COUNTIF(Codes!EG11,1))</f>
        <v/>
      </c>
      <c r="EF4" s="54" t="str">
        <f>IF(ISBLANK(Paramètres!$B$10),"",COUNTIF(Codes!EH11,1))</f>
        <v/>
      </c>
      <c r="EG4" s="54" t="str">
        <f>IF(ISBLANK(Paramètres!$B$10),"",COUNTIF(Codes!EI11,1))</f>
        <v/>
      </c>
      <c r="EH4" s="54" t="str">
        <f>IF(ISBLANK(Paramètres!$B$10),"",COUNTIF(Codes!EJ11,1))</f>
        <v/>
      </c>
      <c r="EI4" s="54" t="str">
        <f>IF(ISBLANK(Paramètres!$B$10),"",COUNTIF(Codes!EK11,1))</f>
        <v/>
      </c>
      <c r="EJ4" s="54" t="str">
        <f>IF(ISBLANK(Paramètres!$B$10),"",COUNTIF(Codes!EL11,1))</f>
        <v/>
      </c>
      <c r="EK4" s="54" t="str">
        <f>IF(ISBLANK(Paramètres!$B$10),"",COUNTIF(Codes!EM11,1))</f>
        <v/>
      </c>
      <c r="EL4" s="54" t="str">
        <f>IF(ISBLANK(Paramètres!$B$10),"",COUNTIF(Codes!EN11,1))</f>
        <v/>
      </c>
      <c r="EM4" s="54" t="str">
        <f>IF(ISBLANK(Paramètres!$B$10),"",COUNTIF(Codes!EO11,1))</f>
        <v/>
      </c>
      <c r="EN4" s="54" t="str">
        <f>IF(ISBLANK(Paramètres!$B$10),"",COUNTIF(Codes!EP11,1))</f>
        <v/>
      </c>
      <c r="EO4" s="54" t="str">
        <f>IF(ISBLANK(Paramètres!$B$10),"",COUNTIF(Codes!EQ11,1))</f>
        <v/>
      </c>
      <c r="EP4" s="54" t="str">
        <f>IF(ISBLANK(Paramètres!$B$10),"",COUNTIF(Codes!ER11,1))</f>
        <v/>
      </c>
      <c r="EQ4" s="54" t="str">
        <f>IF(ISBLANK(Paramètres!$B$10),"",COUNTIF(Codes!ES11,1))</f>
        <v/>
      </c>
      <c r="ER4" s="54" t="str">
        <f>IF(ISBLANK(Paramètres!$B$10),"",COUNTIF(Codes!ET11,1))</f>
        <v/>
      </c>
      <c r="ES4" s="54" t="str">
        <f>IF(ISBLANK(Paramètres!$B$10),"",COUNTIF(Codes!EU11,1))</f>
        <v/>
      </c>
      <c r="ET4" s="54" t="str">
        <f>IF(ISBLANK(Paramètres!$B$10),"",COUNTIF(Codes!EV11,1))</f>
        <v/>
      </c>
      <c r="EU4" s="54" t="str">
        <f>IF(ISBLANK(Paramètres!$B$10),"",COUNTIF(Codes!EW11,1))</f>
        <v/>
      </c>
      <c r="EV4" s="54" t="str">
        <f>IF(ISBLANK(Paramètres!$B$10),"",COUNTIF(Codes!EX11,1))</f>
        <v/>
      </c>
      <c r="EW4" s="54" t="str">
        <f>IF(ISBLANK(Paramètres!$B$10),"",COUNTIF(Codes!EY11,1))</f>
        <v/>
      </c>
      <c r="EX4" s="54" t="str">
        <f>IF(ISBLANK(Paramètres!$B$10),"",COUNTIF(Codes!EZ11,1))</f>
        <v/>
      </c>
      <c r="EY4" s="54" t="str">
        <f>IF(ISBLANK(Paramètres!$B$10),"",COUNTIF(Codes!FA11,1))</f>
        <v/>
      </c>
      <c r="EZ4" s="54" t="str">
        <f>IF(ISBLANK(Paramètres!$B$10),"",COUNTIF(Codes!FB11,1))</f>
        <v/>
      </c>
      <c r="FA4" s="54" t="str">
        <f>IF(ISBLANK(Paramètres!$B$10),"",COUNTIF(Codes!FC11,1))</f>
        <v/>
      </c>
      <c r="FB4" s="54" t="str">
        <f>IF(ISBLANK(Paramètres!$B$10),"",COUNTIF(Codes!FD11,1))</f>
        <v/>
      </c>
      <c r="FC4" s="54" t="str">
        <f>IF(ISBLANK(Paramètres!$B$10),"",COUNTIF(Codes!FE11,1))</f>
        <v/>
      </c>
      <c r="FD4" s="54" t="str">
        <f>IF(ISBLANK(Paramètres!$B$10),"",COUNTIF(Codes!FF11,1))</f>
        <v/>
      </c>
      <c r="FE4" s="54" t="str">
        <f>IF(ISBLANK(Paramètres!$B$10),"",COUNTIF(Codes!FG11,1))</f>
        <v/>
      </c>
      <c r="FF4" s="54" t="str">
        <f>IF(ISBLANK(Paramètres!$B$10),"",COUNTIF(Codes!FH11,1))</f>
        <v/>
      </c>
      <c r="FG4" s="54" t="str">
        <f>IF(ISBLANK(Paramètres!$B$10),"",COUNTIF(Codes!FI11,1))</f>
        <v/>
      </c>
      <c r="FH4" s="54" t="str">
        <f>IF(ISBLANK(Paramètres!$B$10),"",COUNTIF(Codes!FJ11,1))</f>
        <v/>
      </c>
      <c r="FI4" s="54" t="str">
        <f>IF(ISBLANK(Paramètres!$B$10),"",COUNTIF(Codes!FK11,1))</f>
        <v/>
      </c>
      <c r="FJ4" s="54" t="str">
        <f>IF(ISBLANK(Paramètres!$B$10),"",COUNTIF(Codes!FL11,1))</f>
        <v/>
      </c>
      <c r="FK4" s="54" t="str">
        <f>IF(ISBLANK(Paramètres!$B$10),"",COUNTIF(Codes!FM11,1))</f>
        <v/>
      </c>
      <c r="FL4" s="54" t="str">
        <f>IF(ISBLANK(Paramètres!$B$10),"",COUNTIF(Codes!FN11,1))</f>
        <v/>
      </c>
      <c r="FM4" s="54" t="str">
        <f>IF(ISBLANK(Paramètres!$B$10),"",COUNTIF(Codes!FO11,1))</f>
        <v/>
      </c>
      <c r="FN4" s="54" t="str">
        <f>IF(ISBLANK(Paramètres!$B$10),"",COUNTIF(Codes!FP11,1))</f>
        <v/>
      </c>
      <c r="FO4" s="54" t="str">
        <f>IF(ISBLANK(Paramètres!$B$10),"",COUNTIF(Codes!FQ11,1))</f>
        <v/>
      </c>
      <c r="FP4" s="54" t="str">
        <f>IF(ISBLANK(Paramètres!$B$10),"",COUNTIF(Codes!FR11,1))</f>
        <v/>
      </c>
      <c r="FQ4" s="54" t="str">
        <f>IF(ISBLANK(Paramètres!$B$10),"",COUNTIF(Codes!FS11,1))</f>
        <v/>
      </c>
      <c r="FR4" s="54" t="str">
        <f>IF(ISBLANK(Paramètres!$B$10),"",COUNTIF(Codes!FT11,1))</f>
        <v/>
      </c>
      <c r="FS4" s="54" t="str">
        <f>IF(ISBLANK(Paramètres!$B$10),"",COUNTIF(Codes!FU11,1))</f>
        <v/>
      </c>
      <c r="FT4" s="54" t="str">
        <f>IF(ISBLANK(Paramètres!$B$10),"",COUNTIF(Codes!FV11,1))</f>
        <v/>
      </c>
      <c r="FU4" s="54" t="str">
        <f>IF(ISBLANK(Paramètres!$B$10),"",COUNTIF(Codes!FW11,1))</f>
        <v/>
      </c>
      <c r="FV4" s="54" t="str">
        <f>IF(ISBLANK(Paramètres!$B$10),"",COUNTIF(Codes!FX11,1))</f>
        <v/>
      </c>
      <c r="FW4" s="54" t="str">
        <f>IF(ISBLANK(Paramètres!$B$10),"",COUNTIF(Codes!FY11,1))</f>
        <v/>
      </c>
      <c r="FX4" s="54" t="str">
        <f>IF(ISBLANK(Paramètres!$B$10),"",COUNTIF(Codes!FZ11,1))</f>
        <v/>
      </c>
      <c r="FY4" s="54" t="str">
        <f>IF(ISBLANK(Paramètres!$B$10),"",COUNTIF(Codes!GA11,1))</f>
        <v/>
      </c>
      <c r="FZ4" s="54" t="str">
        <f>IF(ISBLANK(Paramètres!$B$10),"",COUNTIF(Codes!GB11,1))</f>
        <v/>
      </c>
      <c r="GA4" s="54" t="str">
        <f>IF(ISBLANK(Paramètres!$B$10),"",COUNTIF(Codes!GC11,1))</f>
        <v/>
      </c>
      <c r="GB4" s="54" t="str">
        <f>IF(ISBLANK(Paramètres!$B$10),"",COUNTIF(Codes!GD11,1))</f>
        <v/>
      </c>
      <c r="GC4" s="54" t="str">
        <f>IF(ISBLANK(Paramètres!$B$10),"",COUNTIF(Codes!GE11,1))</f>
        <v/>
      </c>
      <c r="GD4" s="54" t="str">
        <f>IF(ISBLANK(Paramètres!$B$10),"",COUNTIF(Codes!GF11,1))</f>
        <v/>
      </c>
      <c r="GE4" s="54" t="str">
        <f>IF(ISBLANK(Paramètres!$B$10),"",COUNTIF(Codes!GG11,1))</f>
        <v/>
      </c>
      <c r="GF4" s="54" t="str">
        <f>IF(ISBLANK(Paramètres!$B$10),"",COUNTIF(Codes!GH11,1))</f>
        <v/>
      </c>
      <c r="GG4" s="54" t="str">
        <f>IF(ISBLANK(Paramètres!$B$10),"",COUNTIF(Codes!GI11,1))</f>
        <v/>
      </c>
      <c r="GH4" s="54" t="str">
        <f>IF(ISBLANK(Paramètres!$B$10),"",COUNTIF(Codes!GJ11,1))</f>
        <v/>
      </c>
      <c r="GI4" s="54" t="str">
        <f>IF(ISBLANK(Paramètres!$B$10),"",COUNTIF(Codes!GK11,1))</f>
        <v/>
      </c>
      <c r="GJ4" s="54" t="str">
        <f>IF(ISBLANK(Paramètres!$B$10),"",COUNTIF(Codes!GL11,1))</f>
        <v/>
      </c>
      <c r="GK4" s="54" t="str">
        <f>IF(ISBLANK(Paramètres!$B$10),"",COUNTIF(Codes!GM11,1))</f>
        <v/>
      </c>
      <c r="GL4" s="54" t="str">
        <f>IF(ISBLANK(Paramètres!$B$10),"",COUNTIF(Codes!GN11,1))</f>
        <v/>
      </c>
      <c r="GM4" s="54" t="str">
        <f>IF(ISBLANK(Paramètres!B10),"",AVERAGE(B4:CX4))</f>
        <v/>
      </c>
      <c r="GN4" s="54" t="str">
        <f>IF(ISBLANK(Paramètres!B10),"",AVERAGE(CY4:GL4))</f>
        <v/>
      </c>
      <c r="GO4" s="54" t="str">
        <f>IF(ISBLANK(Paramètres!B10),"",AVERAGE(C4:GL4))</f>
        <v/>
      </c>
      <c r="GP4" s="54" t="str">
        <f>IF(ISBLANK(Paramètres!B10),"",AVERAGE(CY4:DZ4))</f>
        <v/>
      </c>
      <c r="GQ4" s="54" t="str">
        <f>IF(ISBLANK(Paramètres!B10),"",AVERAGE(EA4:FK4))</f>
        <v/>
      </c>
      <c r="GR4" s="54" t="str">
        <f>IF(ISBLANK(Paramètres!B10),"",AVERAGE(FL4:FW4))</f>
        <v/>
      </c>
      <c r="GS4" s="54" t="str">
        <f>IF(ISBLANK(Paramètres!B10),"",AVERAGE(FX4:GL4))</f>
        <v/>
      </c>
      <c r="GT4" s="54" t="str">
        <f>IF(ISBLANK(Paramètres!B10),"",AVERAGE(Calculs!M4:R4,Calculs!AN4:AY4,Calculs!BE4:BI4,Calculs!BT4:BX4,Calculs!CD4:CO4))</f>
        <v/>
      </c>
      <c r="GU4" s="54" t="str">
        <f>IF(ISBLANK(Paramètres!B10),"",AVERAGE(Calculs!AI4:AM4,Calculs!BJ4:BP4,Calculs!BY4:CC4))</f>
        <v/>
      </c>
      <c r="GV4" s="54" t="str">
        <f>IF(ISBLANK(Paramètres!B10),"",AVERAGE(Calculs!B4:L4,Calculs!S4:AH4,Calculs!AZ4:BD4,Calculs!BQ4:BS4))</f>
        <v/>
      </c>
      <c r="GW4" s="54" t="str">
        <f>IF(ISBLANK(Paramètres!B10),"",AVERAGE(CP4:CX4))</f>
        <v/>
      </c>
    </row>
    <row r="5" spans="1:205" s="23" customFormat="1" ht="24" customHeight="1" thickBot="1" x14ac:dyDescent="0.4">
      <c r="A5" s="22" t="str">
        <f>Codes!C12</f>
        <v/>
      </c>
      <c r="B5" s="54" t="str">
        <f>IF(ISBLANK(Paramètres!$B$11),"",COUNTIF(Codes!D12,1))</f>
        <v/>
      </c>
      <c r="C5" s="54" t="str">
        <f>IF(ISBLANK(Paramètres!$B$11),"",COUNTIF(Codes!E12,1))</f>
        <v/>
      </c>
      <c r="D5" s="54" t="str">
        <f>IF(ISBLANK(Paramètres!$B11),"",COUNTIF(Codes!F12,1))</f>
        <v/>
      </c>
      <c r="E5" s="54" t="str">
        <f>IF(ISBLANK(Paramètres!$B$11),"",COUNTIF(Codes!G12,1))</f>
        <v/>
      </c>
      <c r="F5" s="54" t="str">
        <f>IF(ISBLANK(Paramètres!$B$11),"",COUNTIF(Codes!H12,1))</f>
        <v/>
      </c>
      <c r="G5" s="54" t="str">
        <f>IF(ISBLANK(Paramètres!$B$11),"",COUNTIF(Codes!I12,1))</f>
        <v/>
      </c>
      <c r="H5" s="54" t="str">
        <f>IF(ISBLANK(Paramètres!$B$11),"",COUNTIF(Codes!J12,1))</f>
        <v/>
      </c>
      <c r="I5" s="54" t="str">
        <f>IF(ISBLANK(Paramètres!$B$11),"",COUNTIF(Codes!K12,1))</f>
        <v/>
      </c>
      <c r="J5" s="54" t="str">
        <f>IF(ISBLANK(Paramètres!$B$11),"",COUNTIF(Codes!L12,1))</f>
        <v/>
      </c>
      <c r="K5" s="54" t="str">
        <f>IF(ISBLANK(Paramètres!$B$11),"",COUNTIF(Codes!M12,1))</f>
        <v/>
      </c>
      <c r="L5" s="54" t="str">
        <f>IF(ISBLANK(Paramètres!$B$11),"",COUNTIF(Codes!N12,1))</f>
        <v/>
      </c>
      <c r="M5" s="54" t="str">
        <f>IF(ISBLANK(Paramètres!$B$11),"",COUNTIF(Codes!O12,1))</f>
        <v/>
      </c>
      <c r="N5" s="54" t="str">
        <f>IF(ISBLANK(Paramètres!$B$11),"",COUNTIF(Codes!P12,1))</f>
        <v/>
      </c>
      <c r="O5" s="54" t="str">
        <f>IF(ISBLANK(Paramètres!$B$11),"",COUNTIF(Codes!Q12,1))</f>
        <v/>
      </c>
      <c r="P5" s="54" t="str">
        <f>IF(ISBLANK(Paramètres!$B$11),"",COUNTIF(Codes!R12,1))</f>
        <v/>
      </c>
      <c r="Q5" s="54" t="str">
        <f>IF(ISBLANK(Paramètres!$B$11),"",COUNTIF(Codes!S12,1))</f>
        <v/>
      </c>
      <c r="R5" s="54" t="str">
        <f>IF(ISBLANK(Paramètres!$B$11),"",COUNTIF(Codes!T12,1))</f>
        <v/>
      </c>
      <c r="S5" s="54" t="str">
        <f>IF(ISBLANK(Paramètres!$B$11),"",COUNTIF(Codes!U12,1))</f>
        <v/>
      </c>
      <c r="T5" s="54" t="str">
        <f>IF(ISBLANK(Paramètres!$B$11),"",COUNTIF(Codes!V12,1))</f>
        <v/>
      </c>
      <c r="U5" s="54" t="str">
        <f>IF(ISBLANK(Paramètres!$B$11),"",COUNTIF(Codes!W12,1))</f>
        <v/>
      </c>
      <c r="V5" s="54" t="str">
        <f>IF(ISBLANK(Paramètres!$B$11),"",COUNTIF(Codes!X12,1))</f>
        <v/>
      </c>
      <c r="W5" s="54" t="str">
        <f>IF(ISBLANK(Paramètres!$B$11),"",COUNTIF(Codes!Y12,1))</f>
        <v/>
      </c>
      <c r="X5" s="54" t="str">
        <f>IF(ISBLANK(Paramètres!$B$11),"",COUNTIF(Codes!Z12,1))</f>
        <v/>
      </c>
      <c r="Y5" s="54" t="str">
        <f>IF(ISBLANK(Paramètres!$B$11),"",COUNTIF(Codes!AA12,1))</f>
        <v/>
      </c>
      <c r="Z5" s="54" t="str">
        <f>IF(ISBLANK(Paramètres!$B$11),"",COUNTIF(Codes!AB12,1))</f>
        <v/>
      </c>
      <c r="AA5" s="54" t="str">
        <f>IF(ISBLANK(Paramètres!$B$11),"",COUNTIF(Codes!AC12,1))</f>
        <v/>
      </c>
      <c r="AB5" s="54" t="str">
        <f>IF(ISBLANK(Paramètres!$B$11),"",COUNTIF(Codes!AD12,1))</f>
        <v/>
      </c>
      <c r="AC5" s="54" t="str">
        <f>IF(ISBLANK(Paramètres!$B$11),"",COUNTIF(Codes!AE12,1))</f>
        <v/>
      </c>
      <c r="AD5" s="54" t="str">
        <f>IF(ISBLANK(Paramètres!$B$11),"",COUNTIF(Codes!AF12,1))</f>
        <v/>
      </c>
      <c r="AE5" s="54" t="str">
        <f>IF(ISBLANK(Paramètres!$B$11),"",COUNTIF(Codes!AG12,1))</f>
        <v/>
      </c>
      <c r="AF5" s="54" t="str">
        <f>IF(ISBLANK(Paramètres!$B$11),"",COUNTIF(Codes!AH12,1))</f>
        <v/>
      </c>
      <c r="AG5" s="54" t="str">
        <f>IF(ISBLANK(Paramètres!$B$11),"",COUNTIF(Codes!AI12,1))</f>
        <v/>
      </c>
      <c r="AH5" s="54" t="str">
        <f>IF(ISBLANK(Paramètres!$B$11),"",COUNTIF(Codes!AJ12,1))</f>
        <v/>
      </c>
      <c r="AI5" s="54" t="str">
        <f>IF(ISBLANK(Paramètres!$B$11),"",COUNTIF(Codes!AK12,1))</f>
        <v/>
      </c>
      <c r="AJ5" s="54" t="str">
        <f>IF(ISBLANK(Paramètres!$B$11),"",COUNTIF(Codes!AL12,1))</f>
        <v/>
      </c>
      <c r="AK5" s="54" t="str">
        <f>IF(ISBLANK(Paramètres!$B$11),"",COUNTIF(Codes!AM12,1))</f>
        <v/>
      </c>
      <c r="AL5" s="54" t="str">
        <f>IF(ISBLANK(Paramètres!$B$11),"",COUNTIF(Codes!AN12,1))</f>
        <v/>
      </c>
      <c r="AM5" s="54" t="str">
        <f>IF(ISBLANK(Paramètres!$B$11),"",COUNTIF(Codes!AO12,1))</f>
        <v/>
      </c>
      <c r="AN5" s="54" t="str">
        <f>IF(ISBLANK(Paramètres!$B$11),"",COUNTIF(Codes!AP12,1))</f>
        <v/>
      </c>
      <c r="AO5" s="54" t="str">
        <f>IF(ISBLANK(Paramètres!$B$11),"",COUNTIF(Codes!AQ12,1))</f>
        <v/>
      </c>
      <c r="AP5" s="54" t="str">
        <f>IF(ISBLANK(Paramètres!$B$11),"",COUNTIF(Codes!AR12,1))</f>
        <v/>
      </c>
      <c r="AQ5" s="54" t="str">
        <f>IF(ISBLANK(Paramètres!$B$11),"",COUNTIF(Codes!AS12,1))</f>
        <v/>
      </c>
      <c r="AR5" s="54" t="str">
        <f>IF(ISBLANK(Paramètres!$B$11),"",COUNTIF(Codes!AT12,1))</f>
        <v/>
      </c>
      <c r="AS5" s="54" t="str">
        <f>IF(ISBLANK(Paramètres!$B$11),"",COUNTIF(Codes!AU12,1))</f>
        <v/>
      </c>
      <c r="AT5" s="54" t="str">
        <f>IF(ISBLANK(Paramètres!$B$11),"",COUNTIF(Codes!AV12,1))</f>
        <v/>
      </c>
      <c r="AU5" s="54" t="str">
        <f>IF(ISBLANK(Paramètres!$B$11),"",COUNTIF(Codes!AW12,1))</f>
        <v/>
      </c>
      <c r="AV5" s="54" t="str">
        <f>IF(ISBLANK(Paramètres!$B$11),"",COUNTIF(Codes!AX12,1))</f>
        <v/>
      </c>
      <c r="AW5" s="54" t="str">
        <f>IF(ISBLANK(Paramètres!$B$11),"",COUNTIF(Codes!AY12,1))</f>
        <v/>
      </c>
      <c r="AX5" s="54" t="str">
        <f>IF(ISBLANK(Paramètres!$B$11),"",COUNTIF(Codes!AZ12,1))</f>
        <v/>
      </c>
      <c r="AY5" s="54" t="str">
        <f>IF(ISBLANK(Paramètres!$B$11),"",COUNTIF(Codes!BA12,1))</f>
        <v/>
      </c>
      <c r="AZ5" s="54" t="str">
        <f>IF(ISBLANK(Paramètres!$B$11),"",COUNTIF(Codes!BB12,1))</f>
        <v/>
      </c>
      <c r="BA5" s="54" t="str">
        <f>IF(ISBLANK(Paramètres!$B$11),"",COUNTIF(Codes!BC12,1))</f>
        <v/>
      </c>
      <c r="BB5" s="54" t="str">
        <f>IF(ISBLANK(Paramètres!$B$11),"",COUNTIF(Codes!BD12,1))</f>
        <v/>
      </c>
      <c r="BC5" s="54" t="str">
        <f>IF(ISBLANK(Paramètres!$B$11),"",COUNTIF(Codes!BE12,1))</f>
        <v/>
      </c>
      <c r="BD5" s="54" t="str">
        <f>IF(ISBLANK(Paramètres!$B$11),"",COUNTIF(Codes!BF12,1))</f>
        <v/>
      </c>
      <c r="BE5" s="54" t="str">
        <f>IF(ISBLANK(Paramètres!$B$11),"",COUNTIF(Codes!BG12,1))</f>
        <v/>
      </c>
      <c r="BF5" s="54" t="str">
        <f>IF(ISBLANK(Paramètres!$B$11),"",COUNTIF(Codes!BH12,1))</f>
        <v/>
      </c>
      <c r="BG5" s="54" t="str">
        <f>IF(ISBLANK(Paramètres!$B$11),"",COUNTIF(Codes!BI12,1))</f>
        <v/>
      </c>
      <c r="BH5" s="54" t="str">
        <f>IF(ISBLANK(Paramètres!$B$11),"",COUNTIF(Codes!BJ12,1))</f>
        <v/>
      </c>
      <c r="BI5" s="54" t="str">
        <f>IF(ISBLANK(Paramètres!$B$11),"",COUNTIF(Codes!BK12,1))</f>
        <v/>
      </c>
      <c r="BJ5" s="54" t="str">
        <f>IF(ISBLANK(Paramètres!$B$11),"",COUNTIF(Codes!BL12,1))</f>
        <v/>
      </c>
      <c r="BK5" s="54" t="str">
        <f>IF(ISBLANK(Paramètres!$B$11),"",COUNTIF(Codes!BM12,1))</f>
        <v/>
      </c>
      <c r="BL5" s="54" t="str">
        <f>IF(ISBLANK(Paramètres!$B$11),"",COUNTIF(Codes!BN12,1))</f>
        <v/>
      </c>
      <c r="BM5" s="54" t="str">
        <f>IF(ISBLANK(Paramètres!$B$11),"",COUNTIF(Codes!BO12,1))</f>
        <v/>
      </c>
      <c r="BN5" s="54" t="str">
        <f>IF(ISBLANK(Paramètres!$B$11),"",COUNTIF(Codes!BP12,1))</f>
        <v/>
      </c>
      <c r="BO5" s="54" t="str">
        <f>IF(ISBLANK(Paramètres!$B$11),"",COUNTIF(Codes!BQ12,1))</f>
        <v/>
      </c>
      <c r="BP5" s="54" t="str">
        <f>IF(ISBLANK(Paramètres!$B$11),"",COUNTIF(Codes!BR12,1))</f>
        <v/>
      </c>
      <c r="BQ5" s="54" t="str">
        <f>IF(ISBLANK(Paramètres!$B$11),"",COUNTIF(Codes!BS12,1))</f>
        <v/>
      </c>
      <c r="BR5" s="54" t="str">
        <f>IF(ISBLANK(Paramètres!$B$11),"",COUNTIF(Codes!BT12,1))</f>
        <v/>
      </c>
      <c r="BS5" s="54" t="str">
        <f>IF(ISBLANK(Paramètres!$B$11),"",COUNTIF(Codes!BU12,1))</f>
        <v/>
      </c>
      <c r="BT5" s="54" t="str">
        <f>IF(ISBLANK(Paramètres!$B$11),"",COUNTIF(Codes!BV12,1))</f>
        <v/>
      </c>
      <c r="BU5" s="54" t="str">
        <f>IF(ISBLANK(Paramètres!$B$11),"",COUNTIF(Codes!BW12,1))</f>
        <v/>
      </c>
      <c r="BV5" s="54" t="str">
        <f>IF(ISBLANK(Paramètres!$B$11),"",COUNTIF(Codes!BX12,1))</f>
        <v/>
      </c>
      <c r="BW5" s="54" t="str">
        <f>IF(ISBLANK(Paramètres!$B$11),"",COUNTIF(Codes!BY12,1))</f>
        <v/>
      </c>
      <c r="BX5" s="54" t="str">
        <f>IF(ISBLANK(Paramètres!$B$11),"",COUNTIF(Codes!BZ12,1))</f>
        <v/>
      </c>
      <c r="BY5" s="54" t="str">
        <f>IF(ISBLANK(Paramètres!$B$11),"",COUNTIF(Codes!CA12,1))</f>
        <v/>
      </c>
      <c r="BZ5" s="54" t="str">
        <f>IF(ISBLANK(Paramètres!$B$11),"",COUNTIF(Codes!CB12,1))</f>
        <v/>
      </c>
      <c r="CA5" s="54" t="str">
        <f>IF(ISBLANK(Paramètres!$B$11),"",COUNTIF(Codes!CC12,1))</f>
        <v/>
      </c>
      <c r="CB5" s="54" t="str">
        <f>IF(ISBLANK(Paramètres!$B$11),"",COUNTIF(Codes!CD12,1))</f>
        <v/>
      </c>
      <c r="CC5" s="54" t="str">
        <f>IF(ISBLANK(Paramètres!$B$11),"",COUNTIF(Codes!CE12,1))</f>
        <v/>
      </c>
      <c r="CD5" s="54" t="str">
        <f>IF(ISBLANK(Paramètres!$B$11),"",COUNTIF(Codes!CF12,1))</f>
        <v/>
      </c>
      <c r="CE5" s="54" t="str">
        <f>IF(ISBLANK(Paramètres!$B$11),"",COUNTIF(Codes!CG12,1))</f>
        <v/>
      </c>
      <c r="CF5" s="54" t="str">
        <f>IF(ISBLANK(Paramètres!$B$11),"",COUNTIF(Codes!CH12,1))</f>
        <v/>
      </c>
      <c r="CG5" s="54" t="str">
        <f>IF(ISBLANK(Paramètres!$B$11),"",COUNTIF(Codes!CI12,1))</f>
        <v/>
      </c>
      <c r="CH5" s="54" t="str">
        <f>IF(ISBLANK(Paramètres!$B$11),"",COUNTIF(Codes!CJ12,1))</f>
        <v/>
      </c>
      <c r="CI5" s="54" t="str">
        <f>IF(ISBLANK(Paramètres!$B$11),"",COUNTIF(Codes!CK12,1))</f>
        <v/>
      </c>
      <c r="CJ5" s="54" t="str">
        <f>IF(ISBLANK(Paramètres!$B$11),"",COUNTIF(Codes!CL12,1))</f>
        <v/>
      </c>
      <c r="CK5" s="54" t="str">
        <f>IF(ISBLANK(Paramètres!$B$11),"",COUNTIF(Codes!CM12,1))</f>
        <v/>
      </c>
      <c r="CL5" s="54" t="str">
        <f>IF(ISBLANK(Paramètres!$B$11),"",COUNTIF(Codes!CN12,1))</f>
        <v/>
      </c>
      <c r="CM5" s="54" t="str">
        <f>IF(ISBLANK(Paramètres!$B$11),"",COUNTIF(Codes!CO12,1))</f>
        <v/>
      </c>
      <c r="CN5" s="54" t="str">
        <f>IF(ISBLANK(Paramètres!$B$11),"",COUNTIF(Codes!CP12,1))</f>
        <v/>
      </c>
      <c r="CO5" s="54" t="str">
        <f>IF(ISBLANK(Paramètres!$B$11),"",COUNTIF(Codes!CQ12,1))</f>
        <v/>
      </c>
      <c r="CP5" s="54" t="str">
        <f>IF(ISBLANK(Paramètres!$B$11),"",COUNTIF(Codes!CR12,1))</f>
        <v/>
      </c>
      <c r="CQ5" s="54" t="str">
        <f>IF(ISBLANK(Paramètres!$B$11),"",COUNTIF(Codes!CS12,1))</f>
        <v/>
      </c>
      <c r="CR5" s="54" t="str">
        <f>IF(ISBLANK(Paramètres!$B$11),"",COUNTIF(Codes!CT12,1))</f>
        <v/>
      </c>
      <c r="CS5" s="54" t="str">
        <f>IF(ISBLANK(Paramètres!$B$11),"",COUNTIF(Codes!CU12,1))</f>
        <v/>
      </c>
      <c r="CT5" s="54" t="str">
        <f>IF(ISBLANK(Paramètres!$B$11),"",COUNTIF(Codes!CV12,1))</f>
        <v/>
      </c>
      <c r="CU5" s="54" t="str">
        <f>IF(ISBLANK(Paramètres!$B$11),"",COUNTIF(Codes!CW12,1))</f>
        <v/>
      </c>
      <c r="CV5" s="54" t="str">
        <f>IF(ISBLANK(Paramètres!$B$11),"",COUNTIF(Codes!CX12,1))</f>
        <v/>
      </c>
      <c r="CW5" s="54" t="str">
        <f>IF(ISBLANK(Paramètres!$B$11),"",COUNTIF(Codes!CY12,1))</f>
        <v/>
      </c>
      <c r="CX5" s="54" t="str">
        <f>IF(ISBLANK(Paramètres!$B$11),"",COUNTIF(Codes!CZ12,1))</f>
        <v/>
      </c>
      <c r="CY5" s="54" t="str">
        <f>IF(ISBLANK(Paramètres!$B$11),"",COUNTIF(Codes!DA12,1))</f>
        <v/>
      </c>
      <c r="CZ5" s="54" t="str">
        <f>IF(ISBLANK(Paramètres!$B$11),"",COUNTIF(Codes!DB12,1))</f>
        <v/>
      </c>
      <c r="DA5" s="54" t="str">
        <f>IF(ISBLANK(Paramètres!$B$11),"",COUNTIF(Codes!DC12,1))</f>
        <v/>
      </c>
      <c r="DB5" s="54" t="str">
        <f>IF(ISBLANK(Paramètres!$B$11),"",COUNTIF(Codes!DD12,1))</f>
        <v/>
      </c>
      <c r="DC5" s="54" t="str">
        <f>IF(ISBLANK(Paramètres!$B$11),"",COUNTIF(Codes!DE12,1))</f>
        <v/>
      </c>
      <c r="DD5" s="54" t="str">
        <f>IF(ISBLANK(Paramètres!$B$11),"",COUNTIF(Codes!DF12,1))</f>
        <v/>
      </c>
      <c r="DE5" s="54" t="str">
        <f>IF(ISBLANK(Paramètres!$B$11),"",COUNTIF(Codes!DG12,1))</f>
        <v/>
      </c>
      <c r="DF5" s="54" t="str">
        <f>IF(ISBLANK(Paramètres!$B$11),"",COUNTIF(Codes!DH12,1))</f>
        <v/>
      </c>
      <c r="DG5" s="54" t="str">
        <f>IF(ISBLANK(Paramètres!$B$11),"",COUNTIF(Codes!DI12,1))</f>
        <v/>
      </c>
      <c r="DH5" s="54" t="str">
        <f>IF(ISBLANK(Paramètres!$B$11),"",COUNTIF(Codes!DJ12,1))</f>
        <v/>
      </c>
      <c r="DI5" s="54" t="str">
        <f>IF(ISBLANK(Paramètres!$B$11),"",COUNTIF(Codes!DK12,1))</f>
        <v/>
      </c>
      <c r="DJ5" s="54" t="str">
        <f>IF(ISBLANK(Paramètres!$B$11),"",COUNTIF(Codes!DL12,1))</f>
        <v/>
      </c>
      <c r="DK5" s="54" t="str">
        <f>IF(ISBLANK(Paramètres!$B$11),"",COUNTIF(Codes!DM12,1))</f>
        <v/>
      </c>
      <c r="DL5" s="54" t="str">
        <f>IF(ISBLANK(Paramètres!$B$11),"",COUNTIF(Codes!DN12,1))</f>
        <v/>
      </c>
      <c r="DM5" s="54" t="str">
        <f>IF(ISBLANK(Paramètres!$B$11),"",COUNTIF(Codes!DO12,1))</f>
        <v/>
      </c>
      <c r="DN5" s="54" t="str">
        <f>IF(ISBLANK(Paramètres!$B$11),"",COUNTIF(Codes!DP12,1))</f>
        <v/>
      </c>
      <c r="DO5" s="54" t="str">
        <f>IF(ISBLANK(Paramètres!$B$11),"",COUNTIF(Codes!DQ12,1))</f>
        <v/>
      </c>
      <c r="DP5" s="54" t="str">
        <f>IF(ISBLANK(Paramètres!$B$11),"",COUNTIF(Codes!DR12,1))</f>
        <v/>
      </c>
      <c r="DQ5" s="54" t="str">
        <f>IF(ISBLANK(Paramètres!$B$11),"",COUNTIF(Codes!DS12,1))</f>
        <v/>
      </c>
      <c r="DR5" s="54" t="str">
        <f>IF(ISBLANK(Paramètres!$B$11),"",COUNTIF(Codes!DT12,1))</f>
        <v/>
      </c>
      <c r="DS5" s="54" t="str">
        <f>IF(ISBLANK(Paramètres!$B$11),"",COUNTIF(Codes!DU12,1))</f>
        <v/>
      </c>
      <c r="DT5" s="54" t="str">
        <f>IF(ISBLANK(Paramètres!$B$11),"",COUNTIF(Codes!DV12,1))</f>
        <v/>
      </c>
      <c r="DU5" s="54" t="str">
        <f>IF(ISBLANK(Paramètres!$B$11),"",COUNTIF(Codes!DW12,1))</f>
        <v/>
      </c>
      <c r="DV5" s="54" t="str">
        <f>IF(ISBLANK(Paramètres!$B$11),"",COUNTIF(Codes!DX12,1))</f>
        <v/>
      </c>
      <c r="DW5" s="54" t="str">
        <f>IF(ISBLANK(Paramètres!$B$11),"",COUNTIF(Codes!DY12,1))</f>
        <v/>
      </c>
      <c r="DX5" s="54" t="str">
        <f>IF(ISBLANK(Paramètres!$B$11),"",COUNTIF(Codes!DZ12,1))</f>
        <v/>
      </c>
      <c r="DY5" s="54" t="str">
        <f>IF(ISBLANK(Paramètres!$B$11),"",COUNTIF(Codes!EA12,1))</f>
        <v/>
      </c>
      <c r="DZ5" s="54" t="str">
        <f>IF(ISBLANK(Paramètres!$B$11),"",COUNTIF(Codes!EB12,1))</f>
        <v/>
      </c>
      <c r="EA5" s="54" t="str">
        <f>IF(ISBLANK(Paramètres!$B$11),"",COUNTIF(Codes!EC12,1))</f>
        <v/>
      </c>
      <c r="EB5" s="54" t="str">
        <f>IF(ISBLANK(Paramètres!$B$11),"",COUNTIF(Codes!ED12,1))</f>
        <v/>
      </c>
      <c r="EC5" s="54" t="str">
        <f>IF(ISBLANK(Paramètres!$B$11),"",COUNTIF(Codes!EE12,1))</f>
        <v/>
      </c>
      <c r="ED5" s="54" t="str">
        <f>IF(ISBLANK(Paramètres!$B$11),"",COUNTIF(Codes!EF12,1))</f>
        <v/>
      </c>
      <c r="EE5" s="54" t="str">
        <f>IF(ISBLANK(Paramètres!$B$11),"",COUNTIF(Codes!EG12,1))</f>
        <v/>
      </c>
      <c r="EF5" s="54" t="str">
        <f>IF(ISBLANK(Paramètres!$B$11),"",COUNTIF(Codes!EH12,1))</f>
        <v/>
      </c>
      <c r="EG5" s="54" t="str">
        <f>IF(ISBLANK(Paramètres!$B$11),"",COUNTIF(Codes!EI12,1))</f>
        <v/>
      </c>
      <c r="EH5" s="54" t="str">
        <f>IF(ISBLANK(Paramètres!$B$11),"",COUNTIF(Codes!EJ12,1))</f>
        <v/>
      </c>
      <c r="EI5" s="54" t="str">
        <f>IF(ISBLANK(Paramètres!$B$11),"",COUNTIF(Codes!EK12,1))</f>
        <v/>
      </c>
      <c r="EJ5" s="54" t="str">
        <f>IF(ISBLANK(Paramètres!$B$11),"",COUNTIF(Codes!EL12,1))</f>
        <v/>
      </c>
      <c r="EK5" s="54" t="str">
        <f>IF(ISBLANK(Paramètres!$B$11),"",COUNTIF(Codes!EM12,1))</f>
        <v/>
      </c>
      <c r="EL5" s="54" t="str">
        <f>IF(ISBLANK(Paramètres!$B$11),"",COUNTIF(Codes!EN12,1))</f>
        <v/>
      </c>
      <c r="EM5" s="54" t="str">
        <f>IF(ISBLANK(Paramètres!$B$11),"",COUNTIF(Codes!EO12,1))</f>
        <v/>
      </c>
      <c r="EN5" s="54" t="str">
        <f>IF(ISBLANK(Paramètres!$B$11),"",COUNTIF(Codes!EP12,1))</f>
        <v/>
      </c>
      <c r="EO5" s="54" t="str">
        <f>IF(ISBLANK(Paramètres!$B$11),"",COUNTIF(Codes!EQ12,1))</f>
        <v/>
      </c>
      <c r="EP5" s="54" t="str">
        <f>IF(ISBLANK(Paramètres!$B$11),"",COUNTIF(Codes!ER12,1))</f>
        <v/>
      </c>
      <c r="EQ5" s="54" t="str">
        <f>IF(ISBLANK(Paramètres!$B$11),"",COUNTIF(Codes!ES12,1))</f>
        <v/>
      </c>
      <c r="ER5" s="54" t="str">
        <f>IF(ISBLANK(Paramètres!$B$11),"",COUNTIF(Codes!ET12,1))</f>
        <v/>
      </c>
      <c r="ES5" s="54" t="str">
        <f>IF(ISBLANK(Paramètres!$B$11),"",COUNTIF(Codes!EU12,1))</f>
        <v/>
      </c>
      <c r="ET5" s="54" t="str">
        <f>IF(ISBLANK(Paramètres!$B$11),"",COUNTIF(Codes!EV12,1))</f>
        <v/>
      </c>
      <c r="EU5" s="54" t="str">
        <f>IF(ISBLANK(Paramètres!$B$11),"",COUNTIF(Codes!EW12,1))</f>
        <v/>
      </c>
      <c r="EV5" s="54" t="str">
        <f>IF(ISBLANK(Paramètres!$B$11),"",COUNTIF(Codes!EX12,1))</f>
        <v/>
      </c>
      <c r="EW5" s="54" t="str">
        <f>IF(ISBLANK(Paramètres!$B$11),"",COUNTIF(Codes!EY12,1))</f>
        <v/>
      </c>
      <c r="EX5" s="54" t="str">
        <f>IF(ISBLANK(Paramètres!$B$11),"",COUNTIF(Codes!EZ12,1))</f>
        <v/>
      </c>
      <c r="EY5" s="54" t="str">
        <f>IF(ISBLANK(Paramètres!$B$11),"",COUNTIF(Codes!FA12,1))</f>
        <v/>
      </c>
      <c r="EZ5" s="54" t="str">
        <f>IF(ISBLANK(Paramètres!$B$11),"",COUNTIF(Codes!FB12,1))</f>
        <v/>
      </c>
      <c r="FA5" s="54" t="str">
        <f>IF(ISBLANK(Paramètres!$B$11),"",COUNTIF(Codes!FC12,1))</f>
        <v/>
      </c>
      <c r="FB5" s="54" t="str">
        <f>IF(ISBLANK(Paramètres!$B$11),"",COUNTIF(Codes!FD12,1))</f>
        <v/>
      </c>
      <c r="FC5" s="54" t="str">
        <f>IF(ISBLANK(Paramètres!$B$11),"",COUNTIF(Codes!FE12,1))</f>
        <v/>
      </c>
      <c r="FD5" s="54" t="str">
        <f>IF(ISBLANK(Paramètres!$B$11),"",COUNTIF(Codes!FF12,1))</f>
        <v/>
      </c>
      <c r="FE5" s="54" t="str">
        <f>IF(ISBLANK(Paramètres!$B$11),"",COUNTIF(Codes!FG12,1))</f>
        <v/>
      </c>
      <c r="FF5" s="54" t="str">
        <f>IF(ISBLANK(Paramètres!$B$11),"",COUNTIF(Codes!FH12,1))</f>
        <v/>
      </c>
      <c r="FG5" s="54" t="str">
        <f>IF(ISBLANK(Paramètres!$B$11),"",COUNTIF(Codes!FI12,1))</f>
        <v/>
      </c>
      <c r="FH5" s="54" t="str">
        <f>IF(ISBLANK(Paramètres!$B$11),"",COUNTIF(Codes!FJ12,1))</f>
        <v/>
      </c>
      <c r="FI5" s="54" t="str">
        <f>IF(ISBLANK(Paramètres!$B$11),"",COUNTIF(Codes!FK12,1))</f>
        <v/>
      </c>
      <c r="FJ5" s="54" t="str">
        <f>IF(ISBLANK(Paramètres!$B$11),"",COUNTIF(Codes!FL12,1))</f>
        <v/>
      </c>
      <c r="FK5" s="54" t="str">
        <f>IF(ISBLANK(Paramètres!$B$11),"",COUNTIF(Codes!FM12,1))</f>
        <v/>
      </c>
      <c r="FL5" s="54" t="str">
        <f>IF(ISBLANK(Paramètres!$B$11),"",COUNTIF(Codes!FN12,1))</f>
        <v/>
      </c>
      <c r="FM5" s="54" t="str">
        <f>IF(ISBLANK(Paramètres!$B$11),"",COUNTIF(Codes!FO12,1))</f>
        <v/>
      </c>
      <c r="FN5" s="54" t="str">
        <f>IF(ISBLANK(Paramètres!$B$11),"",COUNTIF(Codes!FP12,1))</f>
        <v/>
      </c>
      <c r="FO5" s="54" t="str">
        <f>IF(ISBLANK(Paramètres!$B$11),"",COUNTIF(Codes!FQ12,1))</f>
        <v/>
      </c>
      <c r="FP5" s="54" t="str">
        <f>IF(ISBLANK(Paramètres!$B$11),"",COUNTIF(Codes!FR12,1))</f>
        <v/>
      </c>
      <c r="FQ5" s="54" t="str">
        <f>IF(ISBLANK(Paramètres!$B$11),"",COUNTIF(Codes!FS12,1))</f>
        <v/>
      </c>
      <c r="FR5" s="54" t="str">
        <f>IF(ISBLANK(Paramètres!$B$11),"",COUNTIF(Codes!FT12,1))</f>
        <v/>
      </c>
      <c r="FS5" s="54" t="str">
        <f>IF(ISBLANK(Paramètres!$B$11),"",COUNTIF(Codes!FU12,1))</f>
        <v/>
      </c>
      <c r="FT5" s="54" t="str">
        <f>IF(ISBLANK(Paramètres!$B$11),"",COUNTIF(Codes!FV12,1))</f>
        <v/>
      </c>
      <c r="FU5" s="54" t="str">
        <f>IF(ISBLANK(Paramètres!$B$11),"",COUNTIF(Codes!FW12,1))</f>
        <v/>
      </c>
      <c r="FV5" s="54" t="str">
        <f>IF(ISBLANK(Paramètres!$B$11),"",COUNTIF(Codes!FX12,1))</f>
        <v/>
      </c>
      <c r="FW5" s="54" t="str">
        <f>IF(ISBLANK(Paramètres!$B$11),"",COUNTIF(Codes!FY12,1))</f>
        <v/>
      </c>
      <c r="FX5" s="54" t="str">
        <f>IF(ISBLANK(Paramètres!$B$11),"",COUNTIF(Codes!FZ12,1))</f>
        <v/>
      </c>
      <c r="FY5" s="54" t="str">
        <f>IF(ISBLANK(Paramètres!$B$11),"",COUNTIF(Codes!GA12,1))</f>
        <v/>
      </c>
      <c r="FZ5" s="54" t="str">
        <f>IF(ISBLANK(Paramètres!$B$11),"",COUNTIF(Codes!GB12,1))</f>
        <v/>
      </c>
      <c r="GA5" s="54" t="str">
        <f>IF(ISBLANK(Paramètres!$B$11),"",COUNTIF(Codes!GC12,1))</f>
        <v/>
      </c>
      <c r="GB5" s="54" t="str">
        <f>IF(ISBLANK(Paramètres!$B$11),"",COUNTIF(Codes!GD12,1))</f>
        <v/>
      </c>
      <c r="GC5" s="54" t="str">
        <f>IF(ISBLANK(Paramètres!$B$11),"",COUNTIF(Codes!GE12,1))</f>
        <v/>
      </c>
      <c r="GD5" s="54" t="str">
        <f>IF(ISBLANK(Paramètres!$B$11),"",COUNTIF(Codes!GF12,1))</f>
        <v/>
      </c>
      <c r="GE5" s="54" t="str">
        <f>IF(ISBLANK(Paramètres!$B$11),"",COUNTIF(Codes!GG12,1))</f>
        <v/>
      </c>
      <c r="GF5" s="54" t="str">
        <f>IF(ISBLANK(Paramètres!$B$11),"",COUNTIF(Codes!GH12,1))</f>
        <v/>
      </c>
      <c r="GG5" s="54" t="str">
        <f>IF(ISBLANK(Paramètres!$B$11),"",COUNTIF(Codes!GI12,1))</f>
        <v/>
      </c>
      <c r="GH5" s="54" t="str">
        <f>IF(ISBLANK(Paramètres!$B$11),"",COUNTIF(Codes!GJ12,1))</f>
        <v/>
      </c>
      <c r="GI5" s="54" t="str">
        <f>IF(ISBLANK(Paramètres!$B$11),"",COUNTIF(Codes!GK12,1))</f>
        <v/>
      </c>
      <c r="GJ5" s="54" t="str">
        <f>IF(ISBLANK(Paramètres!$B$11),"",COUNTIF(Codes!GL12,1))</f>
        <v/>
      </c>
      <c r="GK5" s="54" t="str">
        <f>IF(ISBLANK(Paramètres!$B$11),"",COUNTIF(Codes!GM12,1))</f>
        <v/>
      </c>
      <c r="GL5" s="54" t="str">
        <f>IF(ISBLANK(Paramètres!$B$11),"",COUNTIF(Codes!GN12,1))</f>
        <v/>
      </c>
      <c r="GM5" s="54" t="str">
        <f>IF(ISBLANK(Paramètres!B11),"",AVERAGE(B5:CX5))</f>
        <v/>
      </c>
      <c r="GN5" s="54" t="str">
        <f>IF(ISBLANK(Paramètres!B11),"",AVERAGE(CY5:GL5))</f>
        <v/>
      </c>
      <c r="GO5" s="54" t="str">
        <f>IF(ISBLANK(Paramètres!B11),"",AVERAGE(C5:GL5))</f>
        <v/>
      </c>
      <c r="GP5" s="54" t="str">
        <f>IF(ISBLANK(Paramètres!B11),"",AVERAGE(CY5:DZ5))</f>
        <v/>
      </c>
      <c r="GQ5" s="54" t="str">
        <f>IF(ISBLANK(Paramètres!B11),"",AVERAGE(EA5:FK5))</f>
        <v/>
      </c>
      <c r="GR5" s="54" t="str">
        <f>IF(ISBLANK(Paramètres!B11),"",AVERAGE(FL5:FW5))</f>
        <v/>
      </c>
      <c r="GS5" s="54" t="str">
        <f>IF(ISBLANK(Paramètres!B11),"",AVERAGE(FX5:GL5))</f>
        <v/>
      </c>
      <c r="GT5" s="54" t="str">
        <f>IF(ISBLANK(Paramètres!B11),"",AVERAGE(Calculs!M5:R5,Calculs!AN5:AY5,Calculs!BE5:BI5,Calculs!BT5:BX5,Calculs!CD5:CO5))</f>
        <v/>
      </c>
      <c r="GU5" s="54" t="str">
        <f>IF(ISBLANK(Paramètres!B11),"",AVERAGE(Calculs!AI5:AM5,Calculs!BJ5:BP5,Calculs!BY5:CC5))</f>
        <v/>
      </c>
      <c r="GV5" s="54" t="str">
        <f>IF(ISBLANK(Paramètres!B11),"",AVERAGE(Calculs!B5:L5,Calculs!S5:AH5,Calculs!AZ5:BD5,Calculs!BQ5:BS5))</f>
        <v/>
      </c>
      <c r="GW5" s="54" t="str">
        <f>IF(ISBLANK(Paramètres!B11),"",AVERAGE(CP5:CX5))</f>
        <v/>
      </c>
    </row>
    <row r="6" spans="1:205" s="23" customFormat="1" ht="24" customHeight="1" thickBot="1" x14ac:dyDescent="0.4">
      <c r="A6" s="22" t="str">
        <f>Codes!C13</f>
        <v/>
      </c>
      <c r="B6" s="54" t="str">
        <f>IF(ISBLANK(Paramètres!$B$12),"",COUNTIF(Codes!D13,1))</f>
        <v/>
      </c>
      <c r="C6" s="54" t="str">
        <f>IF(ISBLANK(Paramètres!$B$12),"",COUNTIF(Codes!E13,1))</f>
        <v/>
      </c>
      <c r="D6" s="54" t="str">
        <f>IF(ISBLANK(Paramètres!$B12),"",COUNTIF(Codes!F13,1))</f>
        <v/>
      </c>
      <c r="E6" s="54" t="str">
        <f>IF(ISBLANK(Paramètres!$B$12),"",COUNTIF(Codes!G13,1))</f>
        <v/>
      </c>
      <c r="F6" s="54" t="str">
        <f>IF(ISBLANK(Paramètres!$B$12),"",COUNTIF(Codes!H13,1))</f>
        <v/>
      </c>
      <c r="G6" s="54" t="str">
        <f>IF(ISBLANK(Paramètres!$B$12),"",COUNTIF(Codes!I13,1))</f>
        <v/>
      </c>
      <c r="H6" s="54" t="str">
        <f>IF(ISBLANK(Paramètres!$B$12),"",COUNTIF(Codes!J13,1))</f>
        <v/>
      </c>
      <c r="I6" s="54" t="str">
        <f>IF(ISBLANK(Paramètres!$B$12),"",COUNTIF(Codes!K13,1))</f>
        <v/>
      </c>
      <c r="J6" s="54" t="str">
        <f>IF(ISBLANK(Paramètres!$B$12),"",COUNTIF(Codes!L13,1))</f>
        <v/>
      </c>
      <c r="K6" s="54" t="str">
        <f>IF(ISBLANK(Paramètres!$B$12),"",COUNTIF(Codes!M13,1))</f>
        <v/>
      </c>
      <c r="L6" s="54" t="str">
        <f>IF(ISBLANK(Paramètres!$B$12),"",COUNTIF(Codes!N13,1))</f>
        <v/>
      </c>
      <c r="M6" s="54" t="str">
        <f>IF(ISBLANK(Paramètres!$B$12),"",COUNTIF(Codes!O13,1))</f>
        <v/>
      </c>
      <c r="N6" s="54" t="str">
        <f>IF(ISBLANK(Paramètres!$B$12),"",COUNTIF(Codes!P13,1))</f>
        <v/>
      </c>
      <c r="O6" s="54" t="str">
        <f>IF(ISBLANK(Paramètres!$B$12),"",COUNTIF(Codes!Q13,1))</f>
        <v/>
      </c>
      <c r="P6" s="54" t="str">
        <f>IF(ISBLANK(Paramètres!$B$12),"",COUNTIF(Codes!R13,1))</f>
        <v/>
      </c>
      <c r="Q6" s="54" t="str">
        <f>IF(ISBLANK(Paramètres!$B$12),"",COUNTIF(Codes!S13,1))</f>
        <v/>
      </c>
      <c r="R6" s="54" t="str">
        <f>IF(ISBLANK(Paramètres!$B$12),"",COUNTIF(Codes!T13,1))</f>
        <v/>
      </c>
      <c r="S6" s="54" t="str">
        <f>IF(ISBLANK(Paramètres!$B$12),"",COUNTIF(Codes!U13,1))</f>
        <v/>
      </c>
      <c r="T6" s="54" t="str">
        <f>IF(ISBLANK(Paramètres!$B$12),"",COUNTIF(Codes!V13,1))</f>
        <v/>
      </c>
      <c r="U6" s="54" t="str">
        <f>IF(ISBLANK(Paramètres!$B$12),"",COUNTIF(Codes!W13,1))</f>
        <v/>
      </c>
      <c r="V6" s="54" t="str">
        <f>IF(ISBLANK(Paramètres!$B$12),"",COUNTIF(Codes!X13,1))</f>
        <v/>
      </c>
      <c r="W6" s="54" t="str">
        <f>IF(ISBLANK(Paramètres!$B$12),"",COUNTIF(Codes!Y13,1))</f>
        <v/>
      </c>
      <c r="X6" s="54" t="str">
        <f>IF(ISBLANK(Paramètres!$B$12),"",COUNTIF(Codes!Z13,1))</f>
        <v/>
      </c>
      <c r="Y6" s="54" t="str">
        <f>IF(ISBLANK(Paramètres!$B$12),"",COUNTIF(Codes!AA13,1))</f>
        <v/>
      </c>
      <c r="Z6" s="54" t="str">
        <f>IF(ISBLANK(Paramètres!$B$12),"",COUNTIF(Codes!AB13,1))</f>
        <v/>
      </c>
      <c r="AA6" s="54" t="str">
        <f>IF(ISBLANK(Paramètres!$B$12),"",COUNTIF(Codes!AC13,1))</f>
        <v/>
      </c>
      <c r="AB6" s="54" t="str">
        <f>IF(ISBLANK(Paramètres!$B$12),"",COUNTIF(Codes!AD13,1))</f>
        <v/>
      </c>
      <c r="AC6" s="54" t="str">
        <f>IF(ISBLANK(Paramètres!$B$12),"",COUNTIF(Codes!AE13,1))</f>
        <v/>
      </c>
      <c r="AD6" s="54" t="str">
        <f>IF(ISBLANK(Paramètres!$B$12),"",COUNTIF(Codes!AF13,1))</f>
        <v/>
      </c>
      <c r="AE6" s="54" t="str">
        <f>IF(ISBLANK(Paramètres!$B$12),"",COUNTIF(Codes!AG13,1))</f>
        <v/>
      </c>
      <c r="AF6" s="54" t="str">
        <f>IF(ISBLANK(Paramètres!$B$12),"",COUNTIF(Codes!AH13,1))</f>
        <v/>
      </c>
      <c r="AG6" s="54" t="str">
        <f>IF(ISBLANK(Paramètres!$B$12),"",COUNTIF(Codes!AI13,1))</f>
        <v/>
      </c>
      <c r="AH6" s="54" t="str">
        <f>IF(ISBLANK(Paramètres!$B$12),"",COUNTIF(Codes!AJ13,1))</f>
        <v/>
      </c>
      <c r="AI6" s="54" t="str">
        <f>IF(ISBLANK(Paramètres!$B$12),"",COUNTIF(Codes!AK13,1))</f>
        <v/>
      </c>
      <c r="AJ6" s="54" t="str">
        <f>IF(ISBLANK(Paramètres!$B$12),"",COUNTIF(Codes!AL13,1))</f>
        <v/>
      </c>
      <c r="AK6" s="54" t="str">
        <f>IF(ISBLANK(Paramètres!$B$12),"",COUNTIF(Codes!AM13,1))</f>
        <v/>
      </c>
      <c r="AL6" s="54" t="str">
        <f>IF(ISBLANK(Paramètres!$B$12),"",COUNTIF(Codes!AN13,1))</f>
        <v/>
      </c>
      <c r="AM6" s="54" t="str">
        <f>IF(ISBLANK(Paramètres!$B$12),"",COUNTIF(Codes!AO13,1))</f>
        <v/>
      </c>
      <c r="AN6" s="54" t="str">
        <f>IF(ISBLANK(Paramètres!$B$12),"",COUNTIF(Codes!AP13,1))</f>
        <v/>
      </c>
      <c r="AO6" s="54" t="str">
        <f>IF(ISBLANK(Paramètres!$B$12),"",COUNTIF(Codes!AQ13,1))</f>
        <v/>
      </c>
      <c r="AP6" s="54" t="str">
        <f>IF(ISBLANK(Paramètres!$B$12),"",COUNTIF(Codes!AR13,1))</f>
        <v/>
      </c>
      <c r="AQ6" s="54" t="str">
        <f>IF(ISBLANK(Paramètres!$B$12),"",COUNTIF(Codes!AS13,1))</f>
        <v/>
      </c>
      <c r="AR6" s="54" t="str">
        <f>IF(ISBLANK(Paramètres!$B$12),"",COUNTIF(Codes!AT13,1))</f>
        <v/>
      </c>
      <c r="AS6" s="54" t="str">
        <f>IF(ISBLANK(Paramètres!$B$12),"",COUNTIF(Codes!AU13,1))</f>
        <v/>
      </c>
      <c r="AT6" s="54" t="str">
        <f>IF(ISBLANK(Paramètres!$B$12),"",COUNTIF(Codes!AV13,1))</f>
        <v/>
      </c>
      <c r="AU6" s="54" t="str">
        <f>IF(ISBLANK(Paramètres!$B$12),"",COUNTIF(Codes!AW13,1))</f>
        <v/>
      </c>
      <c r="AV6" s="54" t="str">
        <f>IF(ISBLANK(Paramètres!$B$12),"",COUNTIF(Codes!AX13,1))</f>
        <v/>
      </c>
      <c r="AW6" s="54" t="str">
        <f>IF(ISBLANK(Paramètres!$B$12),"",COUNTIF(Codes!AY13,1))</f>
        <v/>
      </c>
      <c r="AX6" s="54" t="str">
        <f>IF(ISBLANK(Paramètres!$B$12),"",COUNTIF(Codes!AZ13,1))</f>
        <v/>
      </c>
      <c r="AY6" s="54" t="str">
        <f>IF(ISBLANK(Paramètres!$B$12),"",COUNTIF(Codes!BA13,1))</f>
        <v/>
      </c>
      <c r="AZ6" s="54" t="str">
        <f>IF(ISBLANK(Paramètres!$B$12),"",COUNTIF(Codes!BB13,1))</f>
        <v/>
      </c>
      <c r="BA6" s="54" t="str">
        <f>IF(ISBLANK(Paramètres!$B$12),"",COUNTIF(Codes!BC13,1))</f>
        <v/>
      </c>
      <c r="BB6" s="54" t="str">
        <f>IF(ISBLANK(Paramètres!$B$12),"",COUNTIF(Codes!BD13,1))</f>
        <v/>
      </c>
      <c r="BC6" s="54" t="str">
        <f>IF(ISBLANK(Paramètres!$B$12),"",COUNTIF(Codes!BE13,1))</f>
        <v/>
      </c>
      <c r="BD6" s="54" t="str">
        <f>IF(ISBLANK(Paramètres!$B$12),"",COUNTIF(Codes!BF13,1))</f>
        <v/>
      </c>
      <c r="BE6" s="54" t="str">
        <f>IF(ISBLANK(Paramètres!$B$12),"",COUNTIF(Codes!BG13,1))</f>
        <v/>
      </c>
      <c r="BF6" s="54" t="str">
        <f>IF(ISBLANK(Paramètres!$B$12),"",COUNTIF(Codes!BH13,1))</f>
        <v/>
      </c>
      <c r="BG6" s="54" t="str">
        <f>IF(ISBLANK(Paramètres!$B$12),"",COUNTIF(Codes!BI13,1))</f>
        <v/>
      </c>
      <c r="BH6" s="54" t="str">
        <f>IF(ISBLANK(Paramètres!$B$12),"",COUNTIF(Codes!BJ13,1))</f>
        <v/>
      </c>
      <c r="BI6" s="54" t="str">
        <f>IF(ISBLANK(Paramètres!$B$12),"",COUNTIF(Codes!BK13,1))</f>
        <v/>
      </c>
      <c r="BJ6" s="54" t="str">
        <f>IF(ISBLANK(Paramètres!$B$12),"",COUNTIF(Codes!BL13,1))</f>
        <v/>
      </c>
      <c r="BK6" s="54" t="str">
        <f>IF(ISBLANK(Paramètres!$B$12),"",COUNTIF(Codes!BM13,1))</f>
        <v/>
      </c>
      <c r="BL6" s="54" t="str">
        <f>IF(ISBLANK(Paramètres!$B$12),"",COUNTIF(Codes!BN13,1))</f>
        <v/>
      </c>
      <c r="BM6" s="54" t="str">
        <f>IF(ISBLANK(Paramètres!$B$12),"",COUNTIF(Codes!BO13,1))</f>
        <v/>
      </c>
      <c r="BN6" s="54" t="str">
        <f>IF(ISBLANK(Paramètres!$B$12),"",COUNTIF(Codes!BP13,1))</f>
        <v/>
      </c>
      <c r="BO6" s="54" t="str">
        <f>IF(ISBLANK(Paramètres!$B$12),"",COUNTIF(Codes!BQ13,1))</f>
        <v/>
      </c>
      <c r="BP6" s="54" t="str">
        <f>IF(ISBLANK(Paramètres!$B$12),"",COUNTIF(Codes!BR13,1))</f>
        <v/>
      </c>
      <c r="BQ6" s="54" t="str">
        <f>IF(ISBLANK(Paramètres!$B$12),"",COUNTIF(Codes!BS13,1))</f>
        <v/>
      </c>
      <c r="BR6" s="54" t="str">
        <f>IF(ISBLANK(Paramètres!$B$12),"",COUNTIF(Codes!BT13,1))</f>
        <v/>
      </c>
      <c r="BS6" s="54" t="str">
        <f>IF(ISBLANK(Paramètres!$B$12),"",COUNTIF(Codes!BU13,1))</f>
        <v/>
      </c>
      <c r="BT6" s="54" t="str">
        <f>IF(ISBLANK(Paramètres!$B$12),"",COUNTIF(Codes!BV13,1))</f>
        <v/>
      </c>
      <c r="BU6" s="54" t="str">
        <f>IF(ISBLANK(Paramètres!$B$12),"",COUNTIF(Codes!BW13,1))</f>
        <v/>
      </c>
      <c r="BV6" s="54" t="str">
        <f>IF(ISBLANK(Paramètres!$B$12),"",COUNTIF(Codes!BX13,1))</f>
        <v/>
      </c>
      <c r="BW6" s="54" t="str">
        <f>IF(ISBLANK(Paramètres!$B$12),"",COUNTIF(Codes!BY13,1))</f>
        <v/>
      </c>
      <c r="BX6" s="54" t="str">
        <f>IF(ISBLANK(Paramètres!$B$12),"",COUNTIF(Codes!BZ13,1))</f>
        <v/>
      </c>
      <c r="BY6" s="54" t="str">
        <f>IF(ISBLANK(Paramètres!$B$12),"",COUNTIF(Codes!CA13,1))</f>
        <v/>
      </c>
      <c r="BZ6" s="54" t="str">
        <f>IF(ISBLANK(Paramètres!$B$12),"",COUNTIF(Codes!CB13,1))</f>
        <v/>
      </c>
      <c r="CA6" s="54" t="str">
        <f>IF(ISBLANK(Paramètres!$B$12),"",COUNTIF(Codes!CC13,1))</f>
        <v/>
      </c>
      <c r="CB6" s="54" t="str">
        <f>IF(ISBLANK(Paramètres!$B$12),"",COUNTIF(Codes!CD13,1))</f>
        <v/>
      </c>
      <c r="CC6" s="54" t="str">
        <f>IF(ISBLANK(Paramètres!$B$12),"",COUNTIF(Codes!CE13,1))</f>
        <v/>
      </c>
      <c r="CD6" s="54" t="str">
        <f>IF(ISBLANK(Paramètres!$B$12),"",COUNTIF(Codes!CF13,1))</f>
        <v/>
      </c>
      <c r="CE6" s="54" t="str">
        <f>IF(ISBLANK(Paramètres!$B$12),"",COUNTIF(Codes!CG13,1))</f>
        <v/>
      </c>
      <c r="CF6" s="54" t="str">
        <f>IF(ISBLANK(Paramètres!$B$12),"",COUNTIF(Codes!CH13,1))</f>
        <v/>
      </c>
      <c r="CG6" s="54" t="str">
        <f>IF(ISBLANK(Paramètres!$B$12),"",COUNTIF(Codes!CI13,1))</f>
        <v/>
      </c>
      <c r="CH6" s="54" t="str">
        <f>IF(ISBLANK(Paramètres!$B$12),"",COUNTIF(Codes!CJ13,1))</f>
        <v/>
      </c>
      <c r="CI6" s="54" t="str">
        <f>IF(ISBLANK(Paramètres!$B$12),"",COUNTIF(Codes!CK13,1))</f>
        <v/>
      </c>
      <c r="CJ6" s="54" t="str">
        <f>IF(ISBLANK(Paramètres!$B$12),"",COUNTIF(Codes!CL13,1))</f>
        <v/>
      </c>
      <c r="CK6" s="54" t="str">
        <f>IF(ISBLANK(Paramètres!$B$12),"",COUNTIF(Codes!CM13,1))</f>
        <v/>
      </c>
      <c r="CL6" s="54" t="str">
        <f>IF(ISBLANK(Paramètres!$B$12),"",COUNTIF(Codes!CN13,1))</f>
        <v/>
      </c>
      <c r="CM6" s="54" t="str">
        <f>IF(ISBLANK(Paramètres!$B$12),"",COUNTIF(Codes!CO13,1))</f>
        <v/>
      </c>
      <c r="CN6" s="54" t="str">
        <f>IF(ISBLANK(Paramètres!$B$12),"",COUNTIF(Codes!CP13,1))</f>
        <v/>
      </c>
      <c r="CO6" s="54" t="str">
        <f>IF(ISBLANK(Paramètres!$B$12),"",COUNTIF(Codes!CQ13,1))</f>
        <v/>
      </c>
      <c r="CP6" s="54" t="str">
        <f>IF(ISBLANK(Paramètres!$B$12),"",COUNTIF(Codes!CR13,1))</f>
        <v/>
      </c>
      <c r="CQ6" s="54" t="str">
        <f>IF(ISBLANK(Paramètres!$B$12),"",COUNTIF(Codes!CS13,1))</f>
        <v/>
      </c>
      <c r="CR6" s="54" t="str">
        <f>IF(ISBLANK(Paramètres!$B$12),"",COUNTIF(Codes!CT13,1))</f>
        <v/>
      </c>
      <c r="CS6" s="54" t="str">
        <f>IF(ISBLANK(Paramètres!$B$12),"",COUNTIF(Codes!CU13,1))</f>
        <v/>
      </c>
      <c r="CT6" s="54" t="str">
        <f>IF(ISBLANK(Paramètres!$B$12),"",COUNTIF(Codes!CV13,1))</f>
        <v/>
      </c>
      <c r="CU6" s="54" t="str">
        <f>IF(ISBLANK(Paramètres!$B$12),"",COUNTIF(Codes!CW13,1))</f>
        <v/>
      </c>
      <c r="CV6" s="54" t="str">
        <f>IF(ISBLANK(Paramètres!$B$12),"",COUNTIF(Codes!CX13,1))</f>
        <v/>
      </c>
      <c r="CW6" s="54" t="str">
        <f>IF(ISBLANK(Paramètres!$B$12),"",COUNTIF(Codes!CY13,1))</f>
        <v/>
      </c>
      <c r="CX6" s="54" t="str">
        <f>IF(ISBLANK(Paramètres!$B$12),"",COUNTIF(Codes!CZ13,1))</f>
        <v/>
      </c>
      <c r="CY6" s="54" t="str">
        <f>IF(ISBLANK(Paramètres!$B$12),"",COUNTIF(Codes!DA13,1))</f>
        <v/>
      </c>
      <c r="CZ6" s="54" t="str">
        <f>IF(ISBLANK(Paramètres!$B$12),"",COUNTIF(Codes!DB13,1))</f>
        <v/>
      </c>
      <c r="DA6" s="54" t="str">
        <f>IF(ISBLANK(Paramètres!$B$12),"",COUNTIF(Codes!DC13,1))</f>
        <v/>
      </c>
      <c r="DB6" s="54" t="str">
        <f>IF(ISBLANK(Paramètres!$B$12),"",COUNTIF(Codes!DD13,1))</f>
        <v/>
      </c>
      <c r="DC6" s="54" t="str">
        <f>IF(ISBLANK(Paramètres!$B$12),"",COUNTIF(Codes!DE13,1))</f>
        <v/>
      </c>
      <c r="DD6" s="54" t="str">
        <f>IF(ISBLANK(Paramètres!$B$12),"",COUNTIF(Codes!DF13,1))</f>
        <v/>
      </c>
      <c r="DE6" s="54" t="str">
        <f>IF(ISBLANK(Paramètres!$B$12),"",COUNTIF(Codes!DG13,1))</f>
        <v/>
      </c>
      <c r="DF6" s="54" t="str">
        <f>IF(ISBLANK(Paramètres!$B$12),"",COUNTIF(Codes!DH13,1))</f>
        <v/>
      </c>
      <c r="DG6" s="54" t="str">
        <f>IF(ISBLANK(Paramètres!$B$12),"",COUNTIF(Codes!DI13,1))</f>
        <v/>
      </c>
      <c r="DH6" s="54" t="str">
        <f>IF(ISBLANK(Paramètres!$B$12),"",COUNTIF(Codes!DJ13,1))</f>
        <v/>
      </c>
      <c r="DI6" s="54" t="str">
        <f>IF(ISBLANK(Paramètres!$B$12),"",COUNTIF(Codes!DK13,1))</f>
        <v/>
      </c>
      <c r="DJ6" s="54" t="str">
        <f>IF(ISBLANK(Paramètres!$B$12),"",COUNTIF(Codes!DL13,1))</f>
        <v/>
      </c>
      <c r="DK6" s="54" t="str">
        <f>IF(ISBLANK(Paramètres!$B$12),"",COUNTIF(Codes!DM13,1))</f>
        <v/>
      </c>
      <c r="DL6" s="54" t="str">
        <f>IF(ISBLANK(Paramètres!$B$12),"",COUNTIF(Codes!DN13,1))</f>
        <v/>
      </c>
      <c r="DM6" s="54" t="str">
        <f>IF(ISBLANK(Paramètres!$B$12),"",COUNTIF(Codes!DO13,1))</f>
        <v/>
      </c>
      <c r="DN6" s="54" t="str">
        <f>IF(ISBLANK(Paramètres!$B$12),"",COUNTIF(Codes!DP13,1))</f>
        <v/>
      </c>
      <c r="DO6" s="54" t="str">
        <f>IF(ISBLANK(Paramètres!$B$12),"",COUNTIF(Codes!DQ13,1))</f>
        <v/>
      </c>
      <c r="DP6" s="54" t="str">
        <f>IF(ISBLANK(Paramètres!$B$12),"",COUNTIF(Codes!DR13,1))</f>
        <v/>
      </c>
      <c r="DQ6" s="54" t="str">
        <f>IF(ISBLANK(Paramètres!$B$12),"",COUNTIF(Codes!DS13,1))</f>
        <v/>
      </c>
      <c r="DR6" s="54" t="str">
        <f>IF(ISBLANK(Paramètres!$B$12),"",COUNTIF(Codes!DT13,1))</f>
        <v/>
      </c>
      <c r="DS6" s="54" t="str">
        <f>IF(ISBLANK(Paramètres!$B$12),"",COUNTIF(Codes!DU13,1))</f>
        <v/>
      </c>
      <c r="DT6" s="54" t="str">
        <f>IF(ISBLANK(Paramètres!$B$12),"",COUNTIF(Codes!DV13,1))</f>
        <v/>
      </c>
      <c r="DU6" s="54" t="str">
        <f>IF(ISBLANK(Paramètres!$B$12),"",COUNTIF(Codes!DW13,1))</f>
        <v/>
      </c>
      <c r="DV6" s="54" t="str">
        <f>IF(ISBLANK(Paramètres!$B$12),"",COUNTIF(Codes!DX13,1))</f>
        <v/>
      </c>
      <c r="DW6" s="54" t="str">
        <f>IF(ISBLANK(Paramètres!$B$12),"",COUNTIF(Codes!DY13,1))</f>
        <v/>
      </c>
      <c r="DX6" s="54" t="str">
        <f>IF(ISBLANK(Paramètres!$B$12),"",COUNTIF(Codes!DZ13,1))</f>
        <v/>
      </c>
      <c r="DY6" s="54" t="str">
        <f>IF(ISBLANK(Paramètres!$B$12),"",COUNTIF(Codes!EA13,1))</f>
        <v/>
      </c>
      <c r="DZ6" s="54" t="str">
        <f>IF(ISBLANK(Paramètres!$B$12),"",COUNTIF(Codes!EB13,1))</f>
        <v/>
      </c>
      <c r="EA6" s="54" t="str">
        <f>IF(ISBLANK(Paramètres!$B$12),"",COUNTIF(Codes!EC13,1))</f>
        <v/>
      </c>
      <c r="EB6" s="54" t="str">
        <f>IF(ISBLANK(Paramètres!$B$12),"",COUNTIF(Codes!ED13,1))</f>
        <v/>
      </c>
      <c r="EC6" s="54" t="str">
        <f>IF(ISBLANK(Paramètres!$B$12),"",COUNTIF(Codes!EE13,1))</f>
        <v/>
      </c>
      <c r="ED6" s="54" t="str">
        <f>IF(ISBLANK(Paramètres!$B$12),"",COUNTIF(Codes!EF13,1))</f>
        <v/>
      </c>
      <c r="EE6" s="54" t="str">
        <f>IF(ISBLANK(Paramètres!$B$12),"",COUNTIF(Codes!EG13,1))</f>
        <v/>
      </c>
      <c r="EF6" s="54" t="str">
        <f>IF(ISBLANK(Paramètres!$B$12),"",COUNTIF(Codes!EH13,1))</f>
        <v/>
      </c>
      <c r="EG6" s="54" t="str">
        <f>IF(ISBLANK(Paramètres!$B$12),"",COUNTIF(Codes!EI13,1))</f>
        <v/>
      </c>
      <c r="EH6" s="54" t="str">
        <f>IF(ISBLANK(Paramètres!$B$12),"",COUNTIF(Codes!EJ13,1))</f>
        <v/>
      </c>
      <c r="EI6" s="54" t="str">
        <f>IF(ISBLANK(Paramètres!$B$12),"",COUNTIF(Codes!EK13,1))</f>
        <v/>
      </c>
      <c r="EJ6" s="54" t="str">
        <f>IF(ISBLANK(Paramètres!$B$12),"",COUNTIF(Codes!EL13,1))</f>
        <v/>
      </c>
      <c r="EK6" s="54" t="str">
        <f>IF(ISBLANK(Paramètres!$B$12),"",COUNTIF(Codes!EM13,1))</f>
        <v/>
      </c>
      <c r="EL6" s="54" t="str">
        <f>IF(ISBLANK(Paramètres!$B$12),"",COUNTIF(Codes!EN13,1))</f>
        <v/>
      </c>
      <c r="EM6" s="54" t="str">
        <f>IF(ISBLANK(Paramètres!$B$12),"",COUNTIF(Codes!EO13,1))</f>
        <v/>
      </c>
      <c r="EN6" s="54" t="str">
        <f>IF(ISBLANK(Paramètres!$B$12),"",COUNTIF(Codes!EP13,1))</f>
        <v/>
      </c>
      <c r="EO6" s="54" t="str">
        <f>IF(ISBLANK(Paramètres!$B$12),"",COUNTIF(Codes!EQ13,1))</f>
        <v/>
      </c>
      <c r="EP6" s="54" t="str">
        <f>IF(ISBLANK(Paramètres!$B$12),"",COUNTIF(Codes!ER13,1))</f>
        <v/>
      </c>
      <c r="EQ6" s="54" t="str">
        <f>IF(ISBLANK(Paramètres!$B$12),"",COUNTIF(Codes!ES13,1))</f>
        <v/>
      </c>
      <c r="ER6" s="54" t="str">
        <f>IF(ISBLANK(Paramètres!$B$12),"",COUNTIF(Codes!ET13,1))</f>
        <v/>
      </c>
      <c r="ES6" s="54" t="str">
        <f>IF(ISBLANK(Paramètres!$B$12),"",COUNTIF(Codes!EU13,1))</f>
        <v/>
      </c>
      <c r="ET6" s="54" t="str">
        <f>IF(ISBLANK(Paramètres!$B$12),"",COUNTIF(Codes!EV13,1))</f>
        <v/>
      </c>
      <c r="EU6" s="54" t="str">
        <f>IF(ISBLANK(Paramètres!$B$12),"",COUNTIF(Codes!EW13,1))</f>
        <v/>
      </c>
      <c r="EV6" s="54" t="str">
        <f>IF(ISBLANK(Paramètres!$B$12),"",COUNTIF(Codes!EX13,1))</f>
        <v/>
      </c>
      <c r="EW6" s="54" t="str">
        <f>IF(ISBLANK(Paramètres!$B$12),"",COUNTIF(Codes!EY13,1))</f>
        <v/>
      </c>
      <c r="EX6" s="54" t="str">
        <f>IF(ISBLANK(Paramètres!$B$12),"",COUNTIF(Codes!EZ13,1))</f>
        <v/>
      </c>
      <c r="EY6" s="54" t="str">
        <f>IF(ISBLANK(Paramètres!$B$12),"",COUNTIF(Codes!FA13,1))</f>
        <v/>
      </c>
      <c r="EZ6" s="54" t="str">
        <f>IF(ISBLANK(Paramètres!$B$12),"",COUNTIF(Codes!FB13,1))</f>
        <v/>
      </c>
      <c r="FA6" s="54" t="str">
        <f>IF(ISBLANK(Paramètres!$B$12),"",COUNTIF(Codes!FC13,1))</f>
        <v/>
      </c>
      <c r="FB6" s="54" t="str">
        <f>IF(ISBLANK(Paramètres!$B$12),"",COUNTIF(Codes!FD13,1))</f>
        <v/>
      </c>
      <c r="FC6" s="54" t="str">
        <f>IF(ISBLANK(Paramètres!$B$12),"",COUNTIF(Codes!FE13,1))</f>
        <v/>
      </c>
      <c r="FD6" s="54" t="str">
        <f>IF(ISBLANK(Paramètres!$B$12),"",COUNTIF(Codes!FF13,1))</f>
        <v/>
      </c>
      <c r="FE6" s="54" t="str">
        <f>IF(ISBLANK(Paramètres!$B$12),"",COUNTIF(Codes!FG13,1))</f>
        <v/>
      </c>
      <c r="FF6" s="54" t="str">
        <f>IF(ISBLANK(Paramètres!$B$12),"",COUNTIF(Codes!FH13,1))</f>
        <v/>
      </c>
      <c r="FG6" s="54" t="str">
        <f>IF(ISBLANK(Paramètres!$B$12),"",COUNTIF(Codes!FI13,1))</f>
        <v/>
      </c>
      <c r="FH6" s="54" t="str">
        <f>IF(ISBLANK(Paramètres!$B$12),"",COUNTIF(Codes!FJ13,1))</f>
        <v/>
      </c>
      <c r="FI6" s="54" t="str">
        <f>IF(ISBLANK(Paramètres!$B$12),"",COUNTIF(Codes!FK13,1))</f>
        <v/>
      </c>
      <c r="FJ6" s="54" t="str">
        <f>IF(ISBLANK(Paramètres!$B$12),"",COUNTIF(Codes!FL13,1))</f>
        <v/>
      </c>
      <c r="FK6" s="54" t="str">
        <f>IF(ISBLANK(Paramètres!$B$12),"",COUNTIF(Codes!FM13,1))</f>
        <v/>
      </c>
      <c r="FL6" s="54" t="str">
        <f>IF(ISBLANK(Paramètres!$B$12),"",COUNTIF(Codes!FN13,1))</f>
        <v/>
      </c>
      <c r="FM6" s="54" t="str">
        <f>IF(ISBLANK(Paramètres!$B$12),"",COUNTIF(Codes!FO13,1))</f>
        <v/>
      </c>
      <c r="FN6" s="54" t="str">
        <f>IF(ISBLANK(Paramètres!$B$12),"",COUNTIF(Codes!FP13,1))</f>
        <v/>
      </c>
      <c r="FO6" s="54" t="str">
        <f>IF(ISBLANK(Paramètres!$B$12),"",COUNTIF(Codes!FQ13,1))</f>
        <v/>
      </c>
      <c r="FP6" s="54" t="str">
        <f>IF(ISBLANK(Paramètres!$B$12),"",COUNTIF(Codes!FR13,1))</f>
        <v/>
      </c>
      <c r="FQ6" s="54" t="str">
        <f>IF(ISBLANK(Paramètres!$B$12),"",COUNTIF(Codes!FS13,1))</f>
        <v/>
      </c>
      <c r="FR6" s="54" t="str">
        <f>IF(ISBLANK(Paramètres!$B$12),"",COUNTIF(Codes!FT13,1))</f>
        <v/>
      </c>
      <c r="FS6" s="54" t="str">
        <f>IF(ISBLANK(Paramètres!$B$12),"",COUNTIF(Codes!FU13,1))</f>
        <v/>
      </c>
      <c r="FT6" s="54" t="str">
        <f>IF(ISBLANK(Paramètres!$B$12),"",COUNTIF(Codes!FV13,1))</f>
        <v/>
      </c>
      <c r="FU6" s="54" t="str">
        <f>IF(ISBLANK(Paramètres!$B$12),"",COUNTIF(Codes!FW13,1))</f>
        <v/>
      </c>
      <c r="FV6" s="54" t="str">
        <f>IF(ISBLANK(Paramètres!$B$12),"",COUNTIF(Codes!FX13,1))</f>
        <v/>
      </c>
      <c r="FW6" s="54" t="str">
        <f>IF(ISBLANK(Paramètres!$B$12),"",COUNTIF(Codes!FY13,1))</f>
        <v/>
      </c>
      <c r="FX6" s="54" t="str">
        <f>IF(ISBLANK(Paramètres!$B$12),"",COUNTIF(Codes!FZ13,1))</f>
        <v/>
      </c>
      <c r="FY6" s="54" t="str">
        <f>IF(ISBLANK(Paramètres!$B$12),"",COUNTIF(Codes!GA13,1))</f>
        <v/>
      </c>
      <c r="FZ6" s="54" t="str">
        <f>IF(ISBLANK(Paramètres!$B$12),"",COUNTIF(Codes!GB13,1))</f>
        <v/>
      </c>
      <c r="GA6" s="54" t="str">
        <f>IF(ISBLANK(Paramètres!$B$12),"",COUNTIF(Codes!GC13,1))</f>
        <v/>
      </c>
      <c r="GB6" s="54" t="str">
        <f>IF(ISBLANK(Paramètres!$B$12),"",COUNTIF(Codes!GD13,1))</f>
        <v/>
      </c>
      <c r="GC6" s="54" t="str">
        <f>IF(ISBLANK(Paramètres!$B$12),"",COUNTIF(Codes!GE13,1))</f>
        <v/>
      </c>
      <c r="GD6" s="54" t="str">
        <f>IF(ISBLANK(Paramètres!$B$12),"",COUNTIF(Codes!GF13,1))</f>
        <v/>
      </c>
      <c r="GE6" s="54" t="str">
        <f>IF(ISBLANK(Paramètres!$B$12),"",COUNTIF(Codes!GG13,1))</f>
        <v/>
      </c>
      <c r="GF6" s="54" t="str">
        <f>IF(ISBLANK(Paramètres!$B$12),"",COUNTIF(Codes!GH13,1))</f>
        <v/>
      </c>
      <c r="GG6" s="54" t="str">
        <f>IF(ISBLANK(Paramètres!$B$12),"",COUNTIF(Codes!GI13,1))</f>
        <v/>
      </c>
      <c r="GH6" s="54" t="str">
        <f>IF(ISBLANK(Paramètres!$B$12),"",COUNTIF(Codes!GJ13,1))</f>
        <v/>
      </c>
      <c r="GI6" s="54" t="str">
        <f>IF(ISBLANK(Paramètres!$B$12),"",COUNTIF(Codes!GK13,1))</f>
        <v/>
      </c>
      <c r="GJ6" s="54" t="str">
        <f>IF(ISBLANK(Paramètres!$B$12),"",COUNTIF(Codes!GL13,1))</f>
        <v/>
      </c>
      <c r="GK6" s="54" t="str">
        <f>IF(ISBLANK(Paramètres!$B$12),"",COUNTIF(Codes!GM13,1))</f>
        <v/>
      </c>
      <c r="GL6" s="54" t="str">
        <f>IF(ISBLANK(Paramètres!$B$12),"",COUNTIF(Codes!GN13,1))</f>
        <v/>
      </c>
      <c r="GM6" s="54" t="str">
        <f>IF(ISBLANK(Paramètres!B12),"",AVERAGE(B6:CX6))</f>
        <v/>
      </c>
      <c r="GN6" s="54" t="str">
        <f>IF(ISBLANK(Paramètres!B12),"",AVERAGE(CY6:GL6))</f>
        <v/>
      </c>
      <c r="GO6" s="54" t="str">
        <f>IF(ISBLANK(Paramètres!B12),"",AVERAGE(C6:GL6))</f>
        <v/>
      </c>
      <c r="GP6" s="54" t="str">
        <f>IF(ISBLANK(Paramètres!B12),"",AVERAGE(CY6:DZ6))</f>
        <v/>
      </c>
      <c r="GQ6" s="54" t="str">
        <f>IF(ISBLANK(Paramètres!B12),"",AVERAGE(EA6:FK6))</f>
        <v/>
      </c>
      <c r="GR6" s="54" t="str">
        <f>IF(ISBLANK(Paramètres!B12),"",AVERAGE(FL6:FW6))</f>
        <v/>
      </c>
      <c r="GS6" s="54" t="str">
        <f>IF(ISBLANK(Paramètres!B12),"",AVERAGE(FX6:GL6))</f>
        <v/>
      </c>
      <c r="GT6" s="54" t="str">
        <f>IF(ISBLANK(Paramètres!B12),"",AVERAGE(Calculs!M6:R6,Calculs!AN6:AY6,Calculs!BE6:BI6,Calculs!BT6:BX6,Calculs!CD6:CO6))</f>
        <v/>
      </c>
      <c r="GU6" s="54" t="str">
        <f>IF(ISBLANK(Paramètres!B12),"",AVERAGE(Calculs!AI6:AM6,Calculs!BJ6:BP6,Calculs!BY6:CC6))</f>
        <v/>
      </c>
      <c r="GV6" s="54" t="str">
        <f>IF(ISBLANK(Paramètres!B12),"",AVERAGE(Calculs!B6:L6,Calculs!S6:AH6,Calculs!AZ6:BD6,Calculs!BQ6:BS6))</f>
        <v/>
      </c>
      <c r="GW6" s="54" t="str">
        <f>IF(ISBLANK(Paramètres!B12),"",AVERAGE(CP6:CX6))</f>
        <v/>
      </c>
    </row>
    <row r="7" spans="1:205" s="23" customFormat="1" ht="24" customHeight="1" thickBot="1" x14ac:dyDescent="0.4">
      <c r="A7" s="22" t="str">
        <f>Codes!C14</f>
        <v/>
      </c>
      <c r="B7" s="54" t="str">
        <f>IF(ISBLANK(Paramètres!$B$13),"",COUNTIF(Codes!D14,1))</f>
        <v/>
      </c>
      <c r="C7" s="54" t="str">
        <f>IF(ISBLANK(Paramètres!$B$13),"",COUNTIF(Codes!E14,1))</f>
        <v/>
      </c>
      <c r="D7" s="54" t="str">
        <f>IF(ISBLANK(Paramètres!$B13),"",COUNTIF(Codes!F14,1))</f>
        <v/>
      </c>
      <c r="E7" s="54" t="str">
        <f>IF(ISBLANK(Paramètres!$B$13),"",COUNTIF(Codes!G14,1))</f>
        <v/>
      </c>
      <c r="F7" s="54" t="str">
        <f>IF(ISBLANK(Paramètres!$B$13),"",COUNTIF(Codes!H14,1))</f>
        <v/>
      </c>
      <c r="G7" s="54" t="str">
        <f>IF(ISBLANK(Paramètres!$B$13),"",COUNTIF(Codes!I14,1))</f>
        <v/>
      </c>
      <c r="H7" s="54" t="str">
        <f>IF(ISBLANK(Paramètres!$B$13),"",COUNTIF(Codes!J14,1))</f>
        <v/>
      </c>
      <c r="I7" s="54" t="str">
        <f>IF(ISBLANK(Paramètres!$B$13),"",COUNTIF(Codes!K14,1))</f>
        <v/>
      </c>
      <c r="J7" s="54" t="str">
        <f>IF(ISBLANK(Paramètres!$B$13),"",COUNTIF(Codes!L14,1))</f>
        <v/>
      </c>
      <c r="K7" s="54" t="str">
        <f>IF(ISBLANK(Paramètres!$B$13),"",COUNTIF(Codes!M14,1))</f>
        <v/>
      </c>
      <c r="L7" s="54" t="str">
        <f>IF(ISBLANK(Paramètres!$B$13),"",COUNTIF(Codes!N14,1))</f>
        <v/>
      </c>
      <c r="M7" s="54" t="str">
        <f>IF(ISBLANK(Paramètres!$B$13),"",COUNTIF(Codes!O14,1))</f>
        <v/>
      </c>
      <c r="N7" s="54" t="str">
        <f>IF(ISBLANK(Paramètres!$B$13),"",COUNTIF(Codes!P14,1))</f>
        <v/>
      </c>
      <c r="O7" s="54" t="str">
        <f>IF(ISBLANK(Paramètres!$B$13),"",COUNTIF(Codes!Q14,1))</f>
        <v/>
      </c>
      <c r="P7" s="54" t="str">
        <f>IF(ISBLANK(Paramètres!$B$13),"",COUNTIF(Codes!R14,1))</f>
        <v/>
      </c>
      <c r="Q7" s="54" t="str">
        <f>IF(ISBLANK(Paramètres!$B$13),"",COUNTIF(Codes!S14,1))</f>
        <v/>
      </c>
      <c r="R7" s="54" t="str">
        <f>IF(ISBLANK(Paramètres!$B$13),"",COUNTIF(Codes!T14,1))</f>
        <v/>
      </c>
      <c r="S7" s="54" t="str">
        <f>IF(ISBLANK(Paramètres!$B$13),"",COUNTIF(Codes!U14,1))</f>
        <v/>
      </c>
      <c r="T7" s="54" t="str">
        <f>IF(ISBLANK(Paramètres!$B$13),"",COUNTIF(Codes!V14,1))</f>
        <v/>
      </c>
      <c r="U7" s="54" t="str">
        <f>IF(ISBLANK(Paramètres!$B$13),"",COUNTIF(Codes!W14,1))</f>
        <v/>
      </c>
      <c r="V7" s="54" t="str">
        <f>IF(ISBLANK(Paramètres!$B$13),"",COUNTIF(Codes!X14,1))</f>
        <v/>
      </c>
      <c r="W7" s="54" t="str">
        <f>IF(ISBLANK(Paramètres!$B$13),"",COUNTIF(Codes!Y14,1))</f>
        <v/>
      </c>
      <c r="X7" s="54" t="str">
        <f>IF(ISBLANK(Paramètres!$B$13),"",COUNTIF(Codes!Z14,1))</f>
        <v/>
      </c>
      <c r="Y7" s="54" t="str">
        <f>IF(ISBLANK(Paramètres!$B$13),"",COUNTIF(Codes!AA14,1))</f>
        <v/>
      </c>
      <c r="Z7" s="54" t="str">
        <f>IF(ISBLANK(Paramètres!$B$13),"",COUNTIF(Codes!AB14,1))</f>
        <v/>
      </c>
      <c r="AA7" s="54" t="str">
        <f>IF(ISBLANK(Paramètres!$B$13),"",COUNTIF(Codes!AC14,1))</f>
        <v/>
      </c>
      <c r="AB7" s="54" t="str">
        <f>IF(ISBLANK(Paramètres!$B$13),"",COUNTIF(Codes!AD14,1))</f>
        <v/>
      </c>
      <c r="AC7" s="54" t="str">
        <f>IF(ISBLANK(Paramètres!$B$13),"",COUNTIF(Codes!AE14,1))</f>
        <v/>
      </c>
      <c r="AD7" s="54" t="str">
        <f>IF(ISBLANK(Paramètres!$B$13),"",COUNTIF(Codes!AF14,1))</f>
        <v/>
      </c>
      <c r="AE7" s="54" t="str">
        <f>IF(ISBLANK(Paramètres!$B$13),"",COUNTIF(Codes!AG14,1))</f>
        <v/>
      </c>
      <c r="AF7" s="54" t="str">
        <f>IF(ISBLANK(Paramètres!$B$13),"",COUNTIF(Codes!AH14,1))</f>
        <v/>
      </c>
      <c r="AG7" s="54" t="str">
        <f>IF(ISBLANK(Paramètres!$B$13),"",COUNTIF(Codes!AI14,1))</f>
        <v/>
      </c>
      <c r="AH7" s="54" t="str">
        <f>IF(ISBLANK(Paramètres!$B$13),"",COUNTIF(Codes!AJ14,1))</f>
        <v/>
      </c>
      <c r="AI7" s="54" t="str">
        <f>IF(ISBLANK(Paramètres!$B$13),"",COUNTIF(Codes!AK14,1))</f>
        <v/>
      </c>
      <c r="AJ7" s="54" t="str">
        <f>IF(ISBLANK(Paramètres!$B$13),"",COUNTIF(Codes!AL14,1))</f>
        <v/>
      </c>
      <c r="AK7" s="54" t="str">
        <f>IF(ISBLANK(Paramètres!$B$13),"",COUNTIF(Codes!AM14,1))</f>
        <v/>
      </c>
      <c r="AL7" s="54" t="str">
        <f>IF(ISBLANK(Paramètres!$B$13),"",COUNTIF(Codes!AN14,1))</f>
        <v/>
      </c>
      <c r="AM7" s="54" t="str">
        <f>IF(ISBLANK(Paramètres!$B$13),"",COUNTIF(Codes!AO14,1))</f>
        <v/>
      </c>
      <c r="AN7" s="54" t="str">
        <f>IF(ISBLANK(Paramètres!$B$13),"",COUNTIF(Codes!AP14,1))</f>
        <v/>
      </c>
      <c r="AO7" s="54" t="str">
        <f>IF(ISBLANK(Paramètres!$B$13),"",COUNTIF(Codes!AQ14,1))</f>
        <v/>
      </c>
      <c r="AP7" s="54" t="str">
        <f>IF(ISBLANK(Paramètres!$B$13),"",COUNTIF(Codes!AR14,1))</f>
        <v/>
      </c>
      <c r="AQ7" s="54" t="str">
        <f>IF(ISBLANK(Paramètres!$B$13),"",COUNTIF(Codes!AS14,1))</f>
        <v/>
      </c>
      <c r="AR7" s="54" t="str">
        <f>IF(ISBLANK(Paramètres!$B$13),"",COUNTIF(Codes!AT14,1))</f>
        <v/>
      </c>
      <c r="AS7" s="54" t="str">
        <f>IF(ISBLANK(Paramètres!$B$13),"",COUNTIF(Codes!AU14,1))</f>
        <v/>
      </c>
      <c r="AT7" s="54" t="str">
        <f>IF(ISBLANK(Paramètres!$B$13),"",COUNTIF(Codes!AV14,1))</f>
        <v/>
      </c>
      <c r="AU7" s="54" t="str">
        <f>IF(ISBLANK(Paramètres!$B$13),"",COUNTIF(Codes!AW14,1))</f>
        <v/>
      </c>
      <c r="AV7" s="54" t="str">
        <f>IF(ISBLANK(Paramètres!$B$13),"",COUNTIF(Codes!AX14,1))</f>
        <v/>
      </c>
      <c r="AW7" s="54" t="str">
        <f>IF(ISBLANK(Paramètres!$B$13),"",COUNTIF(Codes!AY14,1))</f>
        <v/>
      </c>
      <c r="AX7" s="54" t="str">
        <f>IF(ISBLANK(Paramètres!$B$13),"",COUNTIF(Codes!AZ14,1))</f>
        <v/>
      </c>
      <c r="AY7" s="54" t="str">
        <f>IF(ISBLANK(Paramètres!$B$13),"",COUNTIF(Codes!BA14,1))</f>
        <v/>
      </c>
      <c r="AZ7" s="54" t="str">
        <f>IF(ISBLANK(Paramètres!$B$13),"",COUNTIF(Codes!BB14,1))</f>
        <v/>
      </c>
      <c r="BA7" s="54" t="str">
        <f>IF(ISBLANK(Paramètres!$B$13),"",COUNTIF(Codes!BC14,1))</f>
        <v/>
      </c>
      <c r="BB7" s="54" t="str">
        <f>IF(ISBLANK(Paramètres!$B$13),"",COUNTIF(Codes!BD14,1))</f>
        <v/>
      </c>
      <c r="BC7" s="54" t="str">
        <f>IF(ISBLANK(Paramètres!$B$13),"",COUNTIF(Codes!BE14,1))</f>
        <v/>
      </c>
      <c r="BD7" s="54" t="str">
        <f>IF(ISBLANK(Paramètres!$B$13),"",COUNTIF(Codes!BF14,1))</f>
        <v/>
      </c>
      <c r="BE7" s="54" t="str">
        <f>IF(ISBLANK(Paramètres!$B$13),"",COUNTIF(Codes!BG14,1))</f>
        <v/>
      </c>
      <c r="BF7" s="54" t="str">
        <f>IF(ISBLANK(Paramètres!$B$13),"",COUNTIF(Codes!BH14,1))</f>
        <v/>
      </c>
      <c r="BG7" s="54" t="str">
        <f>IF(ISBLANK(Paramètres!$B$13),"",COUNTIF(Codes!BI14,1))</f>
        <v/>
      </c>
      <c r="BH7" s="54" t="str">
        <f>IF(ISBLANK(Paramètres!$B$13),"",COUNTIF(Codes!BJ14,1))</f>
        <v/>
      </c>
      <c r="BI7" s="54" t="str">
        <f>IF(ISBLANK(Paramètres!$B$13),"",COUNTIF(Codes!BK14,1))</f>
        <v/>
      </c>
      <c r="BJ7" s="54" t="str">
        <f>IF(ISBLANK(Paramètres!$B$13),"",COUNTIF(Codes!BL14,1))</f>
        <v/>
      </c>
      <c r="BK7" s="54" t="str">
        <f>IF(ISBLANK(Paramètres!$B$13),"",COUNTIF(Codes!BM14,1))</f>
        <v/>
      </c>
      <c r="BL7" s="54" t="str">
        <f>IF(ISBLANK(Paramètres!$B$13),"",COUNTIF(Codes!BN14,1))</f>
        <v/>
      </c>
      <c r="BM7" s="54" t="str">
        <f>IF(ISBLANK(Paramètres!$B$13),"",COUNTIF(Codes!BO14,1))</f>
        <v/>
      </c>
      <c r="BN7" s="54" t="str">
        <f>IF(ISBLANK(Paramètres!$B$13),"",COUNTIF(Codes!BP14,1))</f>
        <v/>
      </c>
      <c r="BO7" s="54" t="str">
        <f>IF(ISBLANK(Paramètres!$B$13),"",COUNTIF(Codes!BQ14,1))</f>
        <v/>
      </c>
      <c r="BP7" s="54" t="str">
        <f>IF(ISBLANK(Paramètres!$B$13),"",COUNTIF(Codes!BR14,1))</f>
        <v/>
      </c>
      <c r="BQ7" s="54" t="str">
        <f>IF(ISBLANK(Paramètres!$B$13),"",COUNTIF(Codes!BS14,1))</f>
        <v/>
      </c>
      <c r="BR7" s="54" t="str">
        <f>IF(ISBLANK(Paramètres!$B$13),"",COUNTIF(Codes!BT14,1))</f>
        <v/>
      </c>
      <c r="BS7" s="54" t="str">
        <f>IF(ISBLANK(Paramètres!$B$13),"",COUNTIF(Codes!BU14,1))</f>
        <v/>
      </c>
      <c r="BT7" s="54" t="str">
        <f>IF(ISBLANK(Paramètres!$B$13),"",COUNTIF(Codes!BV14,1))</f>
        <v/>
      </c>
      <c r="BU7" s="54" t="str">
        <f>IF(ISBLANK(Paramètres!$B$13),"",COUNTIF(Codes!BW14,1))</f>
        <v/>
      </c>
      <c r="BV7" s="54" t="str">
        <f>IF(ISBLANK(Paramètres!$B$13),"",COUNTIF(Codes!BX14,1))</f>
        <v/>
      </c>
      <c r="BW7" s="54" t="str">
        <f>IF(ISBLANK(Paramètres!$B$13),"",COUNTIF(Codes!BY14,1))</f>
        <v/>
      </c>
      <c r="BX7" s="54" t="str">
        <f>IF(ISBLANK(Paramètres!$B$13),"",COUNTIF(Codes!BZ14,1))</f>
        <v/>
      </c>
      <c r="BY7" s="54" t="str">
        <f>IF(ISBLANK(Paramètres!$B$13),"",COUNTIF(Codes!CA14,1))</f>
        <v/>
      </c>
      <c r="BZ7" s="54" t="str">
        <f>IF(ISBLANK(Paramètres!$B$13),"",COUNTIF(Codes!CB14,1))</f>
        <v/>
      </c>
      <c r="CA7" s="54" t="str">
        <f>IF(ISBLANK(Paramètres!$B$13),"",COUNTIF(Codes!CC14,1))</f>
        <v/>
      </c>
      <c r="CB7" s="54" t="str">
        <f>IF(ISBLANK(Paramètres!$B$13),"",COUNTIF(Codes!CD14,1))</f>
        <v/>
      </c>
      <c r="CC7" s="54" t="str">
        <f>IF(ISBLANK(Paramètres!$B$13),"",COUNTIF(Codes!CE14,1))</f>
        <v/>
      </c>
      <c r="CD7" s="54" t="str">
        <f>IF(ISBLANK(Paramètres!$B$13),"",COUNTIF(Codes!CF14,1))</f>
        <v/>
      </c>
      <c r="CE7" s="54" t="str">
        <f>IF(ISBLANK(Paramètres!$B$13),"",COUNTIF(Codes!CG14,1))</f>
        <v/>
      </c>
      <c r="CF7" s="54" t="str">
        <f>IF(ISBLANK(Paramètres!$B$13),"",COUNTIF(Codes!CH14,1))</f>
        <v/>
      </c>
      <c r="CG7" s="54" t="str">
        <f>IF(ISBLANK(Paramètres!$B$13),"",COUNTIF(Codes!CI14,1))</f>
        <v/>
      </c>
      <c r="CH7" s="54" t="str">
        <f>IF(ISBLANK(Paramètres!$B$13),"",COUNTIF(Codes!CJ14,1))</f>
        <v/>
      </c>
      <c r="CI7" s="54" t="str">
        <f>IF(ISBLANK(Paramètres!$B$13),"",COUNTIF(Codes!CK14,1))</f>
        <v/>
      </c>
      <c r="CJ7" s="54" t="str">
        <f>IF(ISBLANK(Paramètres!$B$13),"",COUNTIF(Codes!CL14,1))</f>
        <v/>
      </c>
      <c r="CK7" s="54" t="str">
        <f>IF(ISBLANK(Paramètres!$B$13),"",COUNTIF(Codes!CM14,1))</f>
        <v/>
      </c>
      <c r="CL7" s="54" t="str">
        <f>IF(ISBLANK(Paramètres!$B$13),"",COUNTIF(Codes!CN14,1))</f>
        <v/>
      </c>
      <c r="CM7" s="54" t="str">
        <f>IF(ISBLANK(Paramètres!$B$13),"",COUNTIF(Codes!CO14,1))</f>
        <v/>
      </c>
      <c r="CN7" s="54" t="str">
        <f>IF(ISBLANK(Paramètres!$B$13),"",COUNTIF(Codes!CP14,1))</f>
        <v/>
      </c>
      <c r="CO7" s="54" t="str">
        <f>IF(ISBLANK(Paramètres!$B$13),"",COUNTIF(Codes!CQ14,1))</f>
        <v/>
      </c>
      <c r="CP7" s="54" t="str">
        <f>IF(ISBLANK(Paramètres!$B$13),"",COUNTIF(Codes!CR14,1))</f>
        <v/>
      </c>
      <c r="CQ7" s="54" t="str">
        <f>IF(ISBLANK(Paramètres!$B$13),"",COUNTIF(Codes!CS14,1))</f>
        <v/>
      </c>
      <c r="CR7" s="54" t="str">
        <f>IF(ISBLANK(Paramètres!$B$13),"",COUNTIF(Codes!CT14,1))</f>
        <v/>
      </c>
      <c r="CS7" s="54" t="str">
        <f>IF(ISBLANK(Paramètres!$B$13),"",COUNTIF(Codes!CU14,1))</f>
        <v/>
      </c>
      <c r="CT7" s="54" t="str">
        <f>IF(ISBLANK(Paramètres!$B$13),"",COUNTIF(Codes!CV14,1))</f>
        <v/>
      </c>
      <c r="CU7" s="54" t="str">
        <f>IF(ISBLANK(Paramètres!$B$13),"",COUNTIF(Codes!CW14,1))</f>
        <v/>
      </c>
      <c r="CV7" s="54" t="str">
        <f>IF(ISBLANK(Paramètres!$B$13),"",COUNTIF(Codes!CX14,1))</f>
        <v/>
      </c>
      <c r="CW7" s="54" t="str">
        <f>IF(ISBLANK(Paramètres!$B$13),"",COUNTIF(Codes!CY14,1))</f>
        <v/>
      </c>
      <c r="CX7" s="54" t="str">
        <f>IF(ISBLANK(Paramètres!$B$13),"",COUNTIF(Codes!CZ14,1))</f>
        <v/>
      </c>
      <c r="CY7" s="54" t="str">
        <f>IF(ISBLANK(Paramètres!$B$13),"",COUNTIF(Codes!DA14,1))</f>
        <v/>
      </c>
      <c r="CZ7" s="54" t="str">
        <f>IF(ISBLANK(Paramètres!$B$13),"",COUNTIF(Codes!DB14,1))</f>
        <v/>
      </c>
      <c r="DA7" s="54" t="str">
        <f>IF(ISBLANK(Paramètres!$B$13),"",COUNTIF(Codes!DC14,1))</f>
        <v/>
      </c>
      <c r="DB7" s="54" t="str">
        <f>IF(ISBLANK(Paramètres!$B$13),"",COUNTIF(Codes!DD14,1))</f>
        <v/>
      </c>
      <c r="DC7" s="54" t="str">
        <f>IF(ISBLANK(Paramètres!$B$13),"",COUNTIF(Codes!DE14,1))</f>
        <v/>
      </c>
      <c r="DD7" s="54" t="str">
        <f>IF(ISBLANK(Paramètres!$B$13),"",COUNTIF(Codes!DF14,1))</f>
        <v/>
      </c>
      <c r="DE7" s="54" t="str">
        <f>IF(ISBLANK(Paramètres!$B$13),"",COUNTIF(Codes!DG14,1))</f>
        <v/>
      </c>
      <c r="DF7" s="54" t="str">
        <f>IF(ISBLANK(Paramètres!$B$13),"",COUNTIF(Codes!DH14,1))</f>
        <v/>
      </c>
      <c r="DG7" s="54" t="str">
        <f>IF(ISBLANK(Paramètres!$B$13),"",COUNTIF(Codes!DI14,1))</f>
        <v/>
      </c>
      <c r="DH7" s="54" t="str">
        <f>IF(ISBLANK(Paramètres!$B$13),"",COUNTIF(Codes!DJ14,1))</f>
        <v/>
      </c>
      <c r="DI7" s="54" t="str">
        <f>IF(ISBLANK(Paramètres!$B$13),"",COUNTIF(Codes!DK14,1))</f>
        <v/>
      </c>
      <c r="DJ7" s="54" t="str">
        <f>IF(ISBLANK(Paramètres!$B$13),"",COUNTIF(Codes!DL14,1))</f>
        <v/>
      </c>
      <c r="DK7" s="54" t="str">
        <f>IF(ISBLANK(Paramètres!$B$13),"",COUNTIF(Codes!DM14,1))</f>
        <v/>
      </c>
      <c r="DL7" s="54" t="str">
        <f>IF(ISBLANK(Paramètres!$B$13),"",COUNTIF(Codes!DN14,1))</f>
        <v/>
      </c>
      <c r="DM7" s="54" t="str">
        <f>IF(ISBLANK(Paramètres!$B$13),"",COUNTIF(Codes!DO14,1))</f>
        <v/>
      </c>
      <c r="DN7" s="54" t="str">
        <f>IF(ISBLANK(Paramètres!$B$13),"",COUNTIF(Codes!DP14,1))</f>
        <v/>
      </c>
      <c r="DO7" s="54" t="str">
        <f>IF(ISBLANK(Paramètres!$B$13),"",COUNTIF(Codes!DQ14,1))</f>
        <v/>
      </c>
      <c r="DP7" s="54" t="str">
        <f>IF(ISBLANK(Paramètres!$B$13),"",COUNTIF(Codes!DR14,1))</f>
        <v/>
      </c>
      <c r="DQ7" s="54" t="str">
        <f>IF(ISBLANK(Paramètres!$B$13),"",COUNTIF(Codes!DS14,1))</f>
        <v/>
      </c>
      <c r="DR7" s="54" t="str">
        <f>IF(ISBLANK(Paramètres!$B$13),"",COUNTIF(Codes!DT14,1))</f>
        <v/>
      </c>
      <c r="DS7" s="54" t="str">
        <f>IF(ISBLANK(Paramètres!$B$13),"",COUNTIF(Codes!DU14,1))</f>
        <v/>
      </c>
      <c r="DT7" s="54" t="str">
        <f>IF(ISBLANK(Paramètres!$B$13),"",COUNTIF(Codes!DV14,1))</f>
        <v/>
      </c>
      <c r="DU7" s="54" t="str">
        <f>IF(ISBLANK(Paramètres!$B$13),"",COUNTIF(Codes!DW14,1))</f>
        <v/>
      </c>
      <c r="DV7" s="54" t="str">
        <f>IF(ISBLANK(Paramètres!$B$13),"",COUNTIF(Codes!DX14,1))</f>
        <v/>
      </c>
      <c r="DW7" s="54" t="str">
        <f>IF(ISBLANK(Paramètres!$B$13),"",COUNTIF(Codes!DY14,1))</f>
        <v/>
      </c>
      <c r="DX7" s="54" t="str">
        <f>IF(ISBLANK(Paramètres!$B$13),"",COUNTIF(Codes!DZ14,1))</f>
        <v/>
      </c>
      <c r="DY7" s="54" t="str">
        <f>IF(ISBLANK(Paramètres!$B$13),"",COUNTIF(Codes!EA14,1))</f>
        <v/>
      </c>
      <c r="DZ7" s="54" t="str">
        <f>IF(ISBLANK(Paramètres!$B$13),"",COUNTIF(Codes!EB14,1))</f>
        <v/>
      </c>
      <c r="EA7" s="54" t="str">
        <f>IF(ISBLANK(Paramètres!$B$13),"",COUNTIF(Codes!EC14,1))</f>
        <v/>
      </c>
      <c r="EB7" s="54" t="str">
        <f>IF(ISBLANK(Paramètres!$B$13),"",COUNTIF(Codes!ED14,1))</f>
        <v/>
      </c>
      <c r="EC7" s="54" t="str">
        <f>IF(ISBLANK(Paramètres!$B$13),"",COUNTIF(Codes!EE14,1))</f>
        <v/>
      </c>
      <c r="ED7" s="54" t="str">
        <f>IF(ISBLANK(Paramètres!$B$13),"",COUNTIF(Codes!EF14,1))</f>
        <v/>
      </c>
      <c r="EE7" s="54" t="str">
        <f>IF(ISBLANK(Paramètres!$B$13),"",COUNTIF(Codes!EG14,1))</f>
        <v/>
      </c>
      <c r="EF7" s="54" t="str">
        <f>IF(ISBLANK(Paramètres!$B$13),"",COUNTIF(Codes!EH14,1))</f>
        <v/>
      </c>
      <c r="EG7" s="54" t="str">
        <f>IF(ISBLANK(Paramètres!$B$13),"",COUNTIF(Codes!EI14,1))</f>
        <v/>
      </c>
      <c r="EH7" s="54" t="str">
        <f>IF(ISBLANK(Paramètres!$B$13),"",COUNTIF(Codes!EJ14,1))</f>
        <v/>
      </c>
      <c r="EI7" s="54" t="str">
        <f>IF(ISBLANK(Paramètres!$B$13),"",COUNTIF(Codes!EK14,1))</f>
        <v/>
      </c>
      <c r="EJ7" s="54" t="str">
        <f>IF(ISBLANK(Paramètres!$B$13),"",COUNTIF(Codes!EL14,1))</f>
        <v/>
      </c>
      <c r="EK7" s="54" t="str">
        <f>IF(ISBLANK(Paramètres!$B$13),"",COUNTIF(Codes!EM14,1))</f>
        <v/>
      </c>
      <c r="EL7" s="54" t="str">
        <f>IF(ISBLANK(Paramètres!$B$13),"",COUNTIF(Codes!EN14,1))</f>
        <v/>
      </c>
      <c r="EM7" s="54" t="str">
        <f>IF(ISBLANK(Paramètres!$B$13),"",COUNTIF(Codes!EO14,1))</f>
        <v/>
      </c>
      <c r="EN7" s="54" t="str">
        <f>IF(ISBLANK(Paramètres!$B$13),"",COUNTIF(Codes!EP14,1))</f>
        <v/>
      </c>
      <c r="EO7" s="54" t="str">
        <f>IF(ISBLANK(Paramètres!$B$13),"",COUNTIF(Codes!EQ14,1))</f>
        <v/>
      </c>
      <c r="EP7" s="54" t="str">
        <f>IF(ISBLANK(Paramètres!$B$13),"",COUNTIF(Codes!ER14,1))</f>
        <v/>
      </c>
      <c r="EQ7" s="54" t="str">
        <f>IF(ISBLANK(Paramètres!$B$13),"",COUNTIF(Codes!ES14,1))</f>
        <v/>
      </c>
      <c r="ER7" s="54" t="str">
        <f>IF(ISBLANK(Paramètres!$B$13),"",COUNTIF(Codes!ET14,1))</f>
        <v/>
      </c>
      <c r="ES7" s="54" t="str">
        <f>IF(ISBLANK(Paramètres!$B$13),"",COUNTIF(Codes!EU14,1))</f>
        <v/>
      </c>
      <c r="ET7" s="54" t="str">
        <f>IF(ISBLANK(Paramètres!$B$13),"",COUNTIF(Codes!EV14,1))</f>
        <v/>
      </c>
      <c r="EU7" s="54" t="str">
        <f>IF(ISBLANK(Paramètres!$B$13),"",COUNTIF(Codes!EW14,1))</f>
        <v/>
      </c>
      <c r="EV7" s="54" t="str">
        <f>IF(ISBLANK(Paramètres!$B$13),"",COUNTIF(Codes!EX14,1))</f>
        <v/>
      </c>
      <c r="EW7" s="54" t="str">
        <f>IF(ISBLANK(Paramètres!$B$13),"",COUNTIF(Codes!EY14,1))</f>
        <v/>
      </c>
      <c r="EX7" s="54" t="str">
        <f>IF(ISBLANK(Paramètres!$B$13),"",COUNTIF(Codes!EZ14,1))</f>
        <v/>
      </c>
      <c r="EY7" s="54" t="str">
        <f>IF(ISBLANK(Paramètres!$B$13),"",COUNTIF(Codes!FA14,1))</f>
        <v/>
      </c>
      <c r="EZ7" s="54" t="str">
        <f>IF(ISBLANK(Paramètres!$B$13),"",COUNTIF(Codes!FB14,1))</f>
        <v/>
      </c>
      <c r="FA7" s="54" t="str">
        <f>IF(ISBLANK(Paramètres!$B$13),"",COUNTIF(Codes!FC14,1))</f>
        <v/>
      </c>
      <c r="FB7" s="54" t="str">
        <f>IF(ISBLANK(Paramètres!$B$13),"",COUNTIF(Codes!FD14,1))</f>
        <v/>
      </c>
      <c r="FC7" s="54" t="str">
        <f>IF(ISBLANK(Paramètres!$B$13),"",COUNTIF(Codes!FE14,1))</f>
        <v/>
      </c>
      <c r="FD7" s="54" t="str">
        <f>IF(ISBLANK(Paramètres!$B$13),"",COUNTIF(Codes!FF14,1))</f>
        <v/>
      </c>
      <c r="FE7" s="54" t="str">
        <f>IF(ISBLANK(Paramètres!$B$13),"",COUNTIF(Codes!FG14,1))</f>
        <v/>
      </c>
      <c r="FF7" s="54" t="str">
        <f>IF(ISBLANK(Paramètres!$B$13),"",COUNTIF(Codes!FH14,1))</f>
        <v/>
      </c>
      <c r="FG7" s="54" t="str">
        <f>IF(ISBLANK(Paramètres!$B$13),"",COUNTIF(Codes!FI14,1))</f>
        <v/>
      </c>
      <c r="FH7" s="54" t="str">
        <f>IF(ISBLANK(Paramètres!$B$13),"",COUNTIF(Codes!FJ14,1))</f>
        <v/>
      </c>
      <c r="FI7" s="54" t="str">
        <f>IF(ISBLANK(Paramètres!$B$13),"",COUNTIF(Codes!FK14,1))</f>
        <v/>
      </c>
      <c r="FJ7" s="54" t="str">
        <f>IF(ISBLANK(Paramètres!$B$13),"",COUNTIF(Codes!FL14,1))</f>
        <v/>
      </c>
      <c r="FK7" s="54" t="str">
        <f>IF(ISBLANK(Paramètres!$B$13),"",COUNTIF(Codes!FM14,1))</f>
        <v/>
      </c>
      <c r="FL7" s="54" t="str">
        <f>IF(ISBLANK(Paramètres!$B$13),"",COUNTIF(Codes!FN14,1))</f>
        <v/>
      </c>
      <c r="FM7" s="54" t="str">
        <f>IF(ISBLANK(Paramètres!$B$13),"",COUNTIF(Codes!FO14,1))</f>
        <v/>
      </c>
      <c r="FN7" s="54" t="str">
        <f>IF(ISBLANK(Paramètres!$B$13),"",COUNTIF(Codes!FP14,1))</f>
        <v/>
      </c>
      <c r="FO7" s="54" t="str">
        <f>IF(ISBLANK(Paramètres!$B$13),"",COUNTIF(Codes!FQ14,1))</f>
        <v/>
      </c>
      <c r="FP7" s="54" t="str">
        <f>IF(ISBLANK(Paramètres!$B$13),"",COUNTIF(Codes!FR14,1))</f>
        <v/>
      </c>
      <c r="FQ7" s="54" t="str">
        <f>IF(ISBLANK(Paramètres!$B$13),"",COUNTIF(Codes!FS14,1))</f>
        <v/>
      </c>
      <c r="FR7" s="54" t="str">
        <f>IF(ISBLANK(Paramètres!$B$13),"",COUNTIF(Codes!FT14,1))</f>
        <v/>
      </c>
      <c r="FS7" s="54" t="str">
        <f>IF(ISBLANK(Paramètres!$B$13),"",COUNTIF(Codes!FU14,1))</f>
        <v/>
      </c>
      <c r="FT7" s="54" t="str">
        <f>IF(ISBLANK(Paramètres!$B$13),"",COUNTIF(Codes!FV14,1))</f>
        <v/>
      </c>
      <c r="FU7" s="54" t="str">
        <f>IF(ISBLANK(Paramètres!$B$13),"",COUNTIF(Codes!FW14,1))</f>
        <v/>
      </c>
      <c r="FV7" s="54" t="str">
        <f>IF(ISBLANK(Paramètres!$B$13),"",COUNTIF(Codes!FX14,1))</f>
        <v/>
      </c>
      <c r="FW7" s="54" t="str">
        <f>IF(ISBLANK(Paramètres!$B$13),"",COUNTIF(Codes!FY14,1))</f>
        <v/>
      </c>
      <c r="FX7" s="54" t="str">
        <f>IF(ISBLANK(Paramètres!$B$13),"",COUNTIF(Codes!FZ14,1))</f>
        <v/>
      </c>
      <c r="FY7" s="54" t="str">
        <f>IF(ISBLANK(Paramètres!$B$13),"",COUNTIF(Codes!GA14,1))</f>
        <v/>
      </c>
      <c r="FZ7" s="54" t="str">
        <f>IF(ISBLANK(Paramètres!$B$13),"",COUNTIF(Codes!GB14,1))</f>
        <v/>
      </c>
      <c r="GA7" s="54" t="str">
        <f>IF(ISBLANK(Paramètres!$B$13),"",COUNTIF(Codes!GC14,1))</f>
        <v/>
      </c>
      <c r="GB7" s="54" t="str">
        <f>IF(ISBLANK(Paramètres!$B$13),"",COUNTIF(Codes!GD14,1))</f>
        <v/>
      </c>
      <c r="GC7" s="54" t="str">
        <f>IF(ISBLANK(Paramètres!$B$13),"",COUNTIF(Codes!GE14,1))</f>
        <v/>
      </c>
      <c r="GD7" s="54" t="str">
        <f>IF(ISBLANK(Paramètres!$B$13),"",COUNTIF(Codes!GF14,1))</f>
        <v/>
      </c>
      <c r="GE7" s="54" t="str">
        <f>IF(ISBLANK(Paramètres!$B$13),"",COUNTIF(Codes!GG14,1))</f>
        <v/>
      </c>
      <c r="GF7" s="54" t="str">
        <f>IF(ISBLANK(Paramètres!$B$13),"",COUNTIF(Codes!GH14,1))</f>
        <v/>
      </c>
      <c r="GG7" s="54" t="str">
        <f>IF(ISBLANK(Paramètres!$B$13),"",COUNTIF(Codes!GI14,1))</f>
        <v/>
      </c>
      <c r="GH7" s="54" t="str">
        <f>IF(ISBLANK(Paramètres!$B$13),"",COUNTIF(Codes!GJ14,1))</f>
        <v/>
      </c>
      <c r="GI7" s="54" t="str">
        <f>IF(ISBLANK(Paramètres!$B$13),"",COUNTIF(Codes!GK14,1))</f>
        <v/>
      </c>
      <c r="GJ7" s="54" t="str">
        <f>IF(ISBLANK(Paramètres!$B$13),"",COUNTIF(Codes!GL14,1))</f>
        <v/>
      </c>
      <c r="GK7" s="54" t="str">
        <f>IF(ISBLANK(Paramètres!$B$13),"",COUNTIF(Codes!GM14,1))</f>
        <v/>
      </c>
      <c r="GL7" s="54" t="str">
        <f>IF(ISBLANK(Paramètres!$B$13),"",COUNTIF(Codes!GN14,1))</f>
        <v/>
      </c>
      <c r="GM7" s="54" t="str">
        <f>IF(ISBLANK(Paramètres!B13),"",AVERAGE(B7:CX7))</f>
        <v/>
      </c>
      <c r="GN7" s="54" t="str">
        <f>IF(ISBLANK(Paramètres!B13),"",AVERAGE(CY7:GL7))</f>
        <v/>
      </c>
      <c r="GO7" s="54" t="str">
        <f>IF(ISBLANK(Paramètres!B13),"",AVERAGE(C7:GL7))</f>
        <v/>
      </c>
      <c r="GP7" s="54" t="str">
        <f>IF(ISBLANK(Paramètres!B13),"",AVERAGE(CY7:DZ7))</f>
        <v/>
      </c>
      <c r="GQ7" s="54" t="str">
        <f>IF(ISBLANK(Paramètres!B13),"",AVERAGE(EA7:FK7))</f>
        <v/>
      </c>
      <c r="GR7" s="54" t="str">
        <f>IF(ISBLANK(Paramètres!B13),"",AVERAGE(FL7:FW7))</f>
        <v/>
      </c>
      <c r="GS7" s="54" t="str">
        <f>IF(ISBLANK(Paramètres!B13),"",AVERAGE(FX7:GL7))</f>
        <v/>
      </c>
      <c r="GT7" s="54" t="str">
        <f>IF(ISBLANK(Paramètres!B13),"",AVERAGE(Calculs!M7:R7,Calculs!AN7:AY7,Calculs!BE7:BI7,Calculs!BT7:BX7,Calculs!CD7:CO7))</f>
        <v/>
      </c>
      <c r="GU7" s="54" t="str">
        <f>IF(ISBLANK(Paramètres!B13),"",AVERAGE(Calculs!AI7:AM7,Calculs!BJ7:BP7,Calculs!BY7:CC7))</f>
        <v/>
      </c>
      <c r="GV7" s="54" t="str">
        <f>IF(ISBLANK(Paramètres!B13),"",AVERAGE(Calculs!B7:L7,Calculs!S7:AH7,Calculs!AZ7:BD7,Calculs!BQ7:BS7))</f>
        <v/>
      </c>
      <c r="GW7" s="54" t="str">
        <f>IF(ISBLANK(Paramètres!B13),"",AVERAGE(CP7:CX7))</f>
        <v/>
      </c>
    </row>
    <row r="8" spans="1:205" s="23" customFormat="1" ht="24" customHeight="1" thickBot="1" x14ac:dyDescent="0.4">
      <c r="A8" s="22" t="str">
        <f>Codes!C15</f>
        <v/>
      </c>
      <c r="B8" s="54" t="str">
        <f>IF(ISBLANK(Paramètres!$B14),"",COUNTIF(Codes!D15,1))</f>
        <v/>
      </c>
      <c r="C8" s="54" t="str">
        <f>IF(ISBLANK(Paramètres!$B14),"",COUNTIF(Codes!E15,1))</f>
        <v/>
      </c>
      <c r="D8" s="54" t="str">
        <f>IF(ISBLANK(Paramètres!$B14),"",COUNTIF(Codes!F15,1))</f>
        <v/>
      </c>
      <c r="E8" s="54" t="str">
        <f>IF(ISBLANK(Paramètres!$B14),"",COUNTIF(Codes!G15,1))</f>
        <v/>
      </c>
      <c r="F8" s="54" t="str">
        <f>IF(ISBLANK(Paramètres!$B14),"",COUNTIF(Codes!H15,1))</f>
        <v/>
      </c>
      <c r="G8" s="54" t="str">
        <f>IF(ISBLANK(Paramètres!$B14),"",COUNTIF(Codes!I15,1))</f>
        <v/>
      </c>
      <c r="H8" s="54" t="str">
        <f>IF(ISBLANK(Paramètres!$B14),"",COUNTIF(Codes!J15,1))</f>
        <v/>
      </c>
      <c r="I8" s="54" t="str">
        <f>IF(ISBLANK(Paramètres!$B14),"",COUNTIF(Codes!K15,1))</f>
        <v/>
      </c>
      <c r="J8" s="54" t="str">
        <f>IF(ISBLANK(Paramètres!$B14),"",COUNTIF(Codes!L15,1))</f>
        <v/>
      </c>
      <c r="K8" s="54" t="str">
        <f>IF(ISBLANK(Paramètres!$B14),"",COUNTIF(Codes!M15,1))</f>
        <v/>
      </c>
      <c r="L8" s="54" t="str">
        <f>IF(ISBLANK(Paramètres!$B14),"",COUNTIF(Codes!N15,1))</f>
        <v/>
      </c>
      <c r="M8" s="54" t="str">
        <f>IF(ISBLANK(Paramètres!$B14),"",COUNTIF(Codes!O15,1))</f>
        <v/>
      </c>
      <c r="N8" s="54" t="str">
        <f>IF(ISBLANK(Paramètres!$B14),"",COUNTIF(Codes!P15,1))</f>
        <v/>
      </c>
      <c r="O8" s="54" t="str">
        <f>IF(ISBLANK(Paramètres!$B14),"",COUNTIF(Codes!Q15,1))</f>
        <v/>
      </c>
      <c r="P8" s="54" t="str">
        <f>IF(ISBLANK(Paramètres!$B14),"",COUNTIF(Codes!R15,1))</f>
        <v/>
      </c>
      <c r="Q8" s="54" t="str">
        <f>IF(ISBLANK(Paramètres!$B14),"",COUNTIF(Codes!S15,1))</f>
        <v/>
      </c>
      <c r="R8" s="54" t="str">
        <f>IF(ISBLANK(Paramètres!$B14),"",COUNTIF(Codes!T15,1))</f>
        <v/>
      </c>
      <c r="S8" s="54" t="str">
        <f>IF(ISBLANK(Paramètres!$B14),"",COUNTIF(Codes!U15,1))</f>
        <v/>
      </c>
      <c r="T8" s="54" t="str">
        <f>IF(ISBLANK(Paramètres!$B14),"",COUNTIF(Codes!V15,1))</f>
        <v/>
      </c>
      <c r="U8" s="54" t="str">
        <f>IF(ISBLANK(Paramètres!$B14),"",COUNTIF(Codes!W15,1))</f>
        <v/>
      </c>
      <c r="V8" s="54" t="str">
        <f>IF(ISBLANK(Paramètres!$B14),"",COUNTIF(Codes!X15,1))</f>
        <v/>
      </c>
      <c r="W8" s="54" t="str">
        <f>IF(ISBLANK(Paramètres!$B14),"",COUNTIF(Codes!Y15,1))</f>
        <v/>
      </c>
      <c r="X8" s="54" t="str">
        <f>IF(ISBLANK(Paramètres!$B14),"",COUNTIF(Codes!Z15,1))</f>
        <v/>
      </c>
      <c r="Y8" s="54" t="str">
        <f>IF(ISBLANK(Paramètres!$B14),"",COUNTIF(Codes!AA15,1))</f>
        <v/>
      </c>
      <c r="Z8" s="54" t="str">
        <f>IF(ISBLANK(Paramètres!$B14),"",COUNTIF(Codes!AB15,1))</f>
        <v/>
      </c>
      <c r="AA8" s="54" t="str">
        <f>IF(ISBLANK(Paramètres!$B14),"",COUNTIF(Codes!AC15,1))</f>
        <v/>
      </c>
      <c r="AB8" s="54" t="str">
        <f>IF(ISBLANK(Paramètres!$B14),"",COUNTIF(Codes!AD15,1))</f>
        <v/>
      </c>
      <c r="AC8" s="54" t="str">
        <f>IF(ISBLANK(Paramètres!$B14),"",COUNTIF(Codes!AE15,1))</f>
        <v/>
      </c>
      <c r="AD8" s="54" t="str">
        <f>IF(ISBLANK(Paramètres!$B14),"",COUNTIF(Codes!AF15,1))</f>
        <v/>
      </c>
      <c r="AE8" s="54" t="str">
        <f>IF(ISBLANK(Paramètres!$B14),"",COUNTIF(Codes!AG15,1))</f>
        <v/>
      </c>
      <c r="AF8" s="54" t="str">
        <f>IF(ISBLANK(Paramètres!$B14),"",COUNTIF(Codes!AH15,1))</f>
        <v/>
      </c>
      <c r="AG8" s="54" t="str">
        <f>IF(ISBLANK(Paramètres!$B14),"",COUNTIF(Codes!AI15,1))</f>
        <v/>
      </c>
      <c r="AH8" s="54" t="str">
        <f>IF(ISBLANK(Paramètres!$B14),"",COUNTIF(Codes!AJ15,1))</f>
        <v/>
      </c>
      <c r="AI8" s="54" t="str">
        <f>IF(ISBLANK(Paramètres!$B14),"",COUNTIF(Codes!AK15,1))</f>
        <v/>
      </c>
      <c r="AJ8" s="54" t="str">
        <f>IF(ISBLANK(Paramètres!$B14),"",COUNTIF(Codes!AL15,1))</f>
        <v/>
      </c>
      <c r="AK8" s="54" t="str">
        <f>IF(ISBLANK(Paramètres!$B14),"",COUNTIF(Codes!AM15,1))</f>
        <v/>
      </c>
      <c r="AL8" s="54" t="str">
        <f>IF(ISBLANK(Paramètres!$B14),"",COUNTIF(Codes!AN15,1))</f>
        <v/>
      </c>
      <c r="AM8" s="54" t="str">
        <f>IF(ISBLANK(Paramètres!$B14),"",COUNTIF(Codes!AO15,1))</f>
        <v/>
      </c>
      <c r="AN8" s="54" t="str">
        <f>IF(ISBLANK(Paramètres!$B14),"",COUNTIF(Codes!AP15,1))</f>
        <v/>
      </c>
      <c r="AO8" s="54" t="str">
        <f>IF(ISBLANK(Paramètres!$B14),"",COUNTIF(Codes!AQ15,1))</f>
        <v/>
      </c>
      <c r="AP8" s="54" t="str">
        <f>IF(ISBLANK(Paramètres!$B14),"",COUNTIF(Codes!AR15,1))</f>
        <v/>
      </c>
      <c r="AQ8" s="54" t="str">
        <f>IF(ISBLANK(Paramètres!$B14),"",COUNTIF(Codes!AS15,1))</f>
        <v/>
      </c>
      <c r="AR8" s="54" t="str">
        <f>IF(ISBLANK(Paramètres!$B14),"",COUNTIF(Codes!AT15,1))</f>
        <v/>
      </c>
      <c r="AS8" s="54" t="str">
        <f>IF(ISBLANK(Paramètres!$B14),"",COUNTIF(Codes!AU15,1))</f>
        <v/>
      </c>
      <c r="AT8" s="54" t="str">
        <f>IF(ISBLANK(Paramètres!$B14),"",COUNTIF(Codes!AV15,1))</f>
        <v/>
      </c>
      <c r="AU8" s="54" t="str">
        <f>IF(ISBLANK(Paramètres!$B14),"",COUNTIF(Codes!AW15,1))</f>
        <v/>
      </c>
      <c r="AV8" s="54" t="str">
        <f>IF(ISBLANK(Paramètres!$B14),"",COUNTIF(Codes!AX15,1))</f>
        <v/>
      </c>
      <c r="AW8" s="54" t="str">
        <f>IF(ISBLANK(Paramètres!$B14),"",COUNTIF(Codes!AY15,1))</f>
        <v/>
      </c>
      <c r="AX8" s="54" t="str">
        <f>IF(ISBLANK(Paramètres!$B14),"",COUNTIF(Codes!AZ15,1))</f>
        <v/>
      </c>
      <c r="AY8" s="54" t="str">
        <f>IF(ISBLANK(Paramètres!$B14),"",COUNTIF(Codes!BA15,1))</f>
        <v/>
      </c>
      <c r="AZ8" s="54" t="str">
        <f>IF(ISBLANK(Paramètres!$B14),"",COUNTIF(Codes!BB15,1))</f>
        <v/>
      </c>
      <c r="BA8" s="54" t="str">
        <f>IF(ISBLANK(Paramètres!$B14),"",COUNTIF(Codes!BC15,1))</f>
        <v/>
      </c>
      <c r="BB8" s="54" t="str">
        <f>IF(ISBLANK(Paramètres!$B14),"",COUNTIF(Codes!BD15,1))</f>
        <v/>
      </c>
      <c r="BC8" s="54" t="str">
        <f>IF(ISBLANK(Paramètres!$B14),"",COUNTIF(Codes!BE15,1))</f>
        <v/>
      </c>
      <c r="BD8" s="54" t="str">
        <f>IF(ISBLANK(Paramètres!$B14),"",COUNTIF(Codes!BF15,1))</f>
        <v/>
      </c>
      <c r="BE8" s="54" t="str">
        <f>IF(ISBLANK(Paramètres!$B14),"",COUNTIF(Codes!BG15,1))</f>
        <v/>
      </c>
      <c r="BF8" s="54" t="str">
        <f>IF(ISBLANK(Paramètres!$B14),"",COUNTIF(Codes!BH15,1))</f>
        <v/>
      </c>
      <c r="BG8" s="54" t="str">
        <f>IF(ISBLANK(Paramètres!$B14),"",COUNTIF(Codes!BI15,1))</f>
        <v/>
      </c>
      <c r="BH8" s="54" t="str">
        <f>IF(ISBLANK(Paramètres!$B14),"",COUNTIF(Codes!BJ15,1))</f>
        <v/>
      </c>
      <c r="BI8" s="54" t="str">
        <f>IF(ISBLANK(Paramètres!$B14),"",COUNTIF(Codes!BK15,1))</f>
        <v/>
      </c>
      <c r="BJ8" s="54" t="str">
        <f>IF(ISBLANK(Paramètres!$B14),"",COUNTIF(Codes!BL15,1))</f>
        <v/>
      </c>
      <c r="BK8" s="54" t="str">
        <f>IF(ISBLANK(Paramètres!$B14),"",COUNTIF(Codes!BM15,1))</f>
        <v/>
      </c>
      <c r="BL8" s="54" t="str">
        <f>IF(ISBLANK(Paramètres!$B14),"",COUNTIF(Codes!BN15,1))</f>
        <v/>
      </c>
      <c r="BM8" s="54" t="str">
        <f>IF(ISBLANK(Paramètres!$B14),"",COUNTIF(Codes!BO15,1))</f>
        <v/>
      </c>
      <c r="BN8" s="54" t="str">
        <f>IF(ISBLANK(Paramètres!$B14),"",COUNTIF(Codes!BP15,1))</f>
        <v/>
      </c>
      <c r="BO8" s="54" t="str">
        <f>IF(ISBLANK(Paramètres!$B14),"",COUNTIF(Codes!BQ15,1))</f>
        <v/>
      </c>
      <c r="BP8" s="54" t="str">
        <f>IF(ISBLANK(Paramètres!$B14),"",COUNTIF(Codes!BR15,1))</f>
        <v/>
      </c>
      <c r="BQ8" s="54" t="str">
        <f>IF(ISBLANK(Paramètres!$B14),"",COUNTIF(Codes!BS15,1))</f>
        <v/>
      </c>
      <c r="BR8" s="54" t="str">
        <f>IF(ISBLANK(Paramètres!$B14),"",COUNTIF(Codes!BT15,1))</f>
        <v/>
      </c>
      <c r="BS8" s="54" t="str">
        <f>IF(ISBLANK(Paramètres!$B14),"",COUNTIF(Codes!BU15,1))</f>
        <v/>
      </c>
      <c r="BT8" s="54" t="str">
        <f>IF(ISBLANK(Paramètres!$B14),"",COUNTIF(Codes!BV15,1))</f>
        <v/>
      </c>
      <c r="BU8" s="54" t="str">
        <f>IF(ISBLANK(Paramètres!$B14),"",COUNTIF(Codes!BW15,1))</f>
        <v/>
      </c>
      <c r="BV8" s="54" t="str">
        <f>IF(ISBLANK(Paramètres!$B14),"",COUNTIF(Codes!BX15,1))</f>
        <v/>
      </c>
      <c r="BW8" s="54" t="str">
        <f>IF(ISBLANK(Paramètres!$B14),"",COUNTIF(Codes!BY15,1))</f>
        <v/>
      </c>
      <c r="BX8" s="54" t="str">
        <f>IF(ISBLANK(Paramètres!$B14),"",COUNTIF(Codes!BZ15,1))</f>
        <v/>
      </c>
      <c r="BY8" s="54" t="str">
        <f>IF(ISBLANK(Paramètres!$B14),"",COUNTIF(Codes!CA15,1))</f>
        <v/>
      </c>
      <c r="BZ8" s="54" t="str">
        <f>IF(ISBLANK(Paramètres!$B14),"",COUNTIF(Codes!CB15,1))</f>
        <v/>
      </c>
      <c r="CA8" s="54" t="str">
        <f>IF(ISBLANK(Paramètres!$B14),"",COUNTIF(Codes!CC15,1))</f>
        <v/>
      </c>
      <c r="CB8" s="54" t="str">
        <f>IF(ISBLANK(Paramètres!$B14),"",COUNTIF(Codes!CD15,1))</f>
        <v/>
      </c>
      <c r="CC8" s="54" t="str">
        <f>IF(ISBLANK(Paramètres!$B14),"",COUNTIF(Codes!CE15,1))</f>
        <v/>
      </c>
      <c r="CD8" s="54" t="str">
        <f>IF(ISBLANK(Paramètres!$B14),"",COUNTIF(Codes!CF15,1))</f>
        <v/>
      </c>
      <c r="CE8" s="54" t="str">
        <f>IF(ISBLANK(Paramètres!$B14),"",COUNTIF(Codes!CG15,1))</f>
        <v/>
      </c>
      <c r="CF8" s="54" t="str">
        <f>IF(ISBLANK(Paramètres!$B14),"",COUNTIF(Codes!CH15,1))</f>
        <v/>
      </c>
      <c r="CG8" s="54" t="str">
        <f>IF(ISBLANK(Paramètres!$B14),"",COUNTIF(Codes!CI15,1))</f>
        <v/>
      </c>
      <c r="CH8" s="54" t="str">
        <f>IF(ISBLANK(Paramètres!$B14),"",COUNTIF(Codes!CJ15,1))</f>
        <v/>
      </c>
      <c r="CI8" s="54" t="str">
        <f>IF(ISBLANK(Paramètres!$B14),"",COUNTIF(Codes!CK15,1))</f>
        <v/>
      </c>
      <c r="CJ8" s="54" t="str">
        <f>IF(ISBLANK(Paramètres!$B14),"",COUNTIF(Codes!CL15,1))</f>
        <v/>
      </c>
      <c r="CK8" s="54" t="str">
        <f>IF(ISBLANK(Paramètres!$B14),"",COUNTIF(Codes!CM15,1))</f>
        <v/>
      </c>
      <c r="CL8" s="54" t="str">
        <f>IF(ISBLANK(Paramètres!$B14),"",COUNTIF(Codes!CN15,1))</f>
        <v/>
      </c>
      <c r="CM8" s="54" t="str">
        <f>IF(ISBLANK(Paramètres!$B14),"",COUNTIF(Codes!CO15,1))</f>
        <v/>
      </c>
      <c r="CN8" s="54" t="str">
        <f>IF(ISBLANK(Paramètres!$B14),"",COUNTIF(Codes!CP15,1))</f>
        <v/>
      </c>
      <c r="CO8" s="54" t="str">
        <f>IF(ISBLANK(Paramètres!$B14),"",COUNTIF(Codes!CQ15,1))</f>
        <v/>
      </c>
      <c r="CP8" s="54" t="str">
        <f>IF(ISBLANK(Paramètres!$B14),"",COUNTIF(Codes!CR15,1))</f>
        <v/>
      </c>
      <c r="CQ8" s="54" t="str">
        <f>IF(ISBLANK(Paramètres!$B14),"",COUNTIF(Codes!CS15,1))</f>
        <v/>
      </c>
      <c r="CR8" s="54" t="str">
        <f>IF(ISBLANK(Paramètres!$B14),"",COUNTIF(Codes!CT15,1))</f>
        <v/>
      </c>
      <c r="CS8" s="54" t="str">
        <f>IF(ISBLANK(Paramètres!$B14),"",COUNTIF(Codes!CU15,1))</f>
        <v/>
      </c>
      <c r="CT8" s="54" t="str">
        <f>IF(ISBLANK(Paramètres!$B14),"",COUNTIF(Codes!CV15,1))</f>
        <v/>
      </c>
      <c r="CU8" s="54" t="str">
        <f>IF(ISBLANK(Paramètres!$B14),"",COUNTIF(Codes!CW15,1))</f>
        <v/>
      </c>
      <c r="CV8" s="54" t="str">
        <f>IF(ISBLANK(Paramètres!$B14),"",COUNTIF(Codes!CX15,1))</f>
        <v/>
      </c>
      <c r="CW8" s="54" t="str">
        <f>IF(ISBLANK(Paramètres!$B14),"",COUNTIF(Codes!CY15,1))</f>
        <v/>
      </c>
      <c r="CX8" s="54" t="str">
        <f>IF(ISBLANK(Paramètres!$B14),"",COUNTIF(Codes!CZ15,1))</f>
        <v/>
      </c>
      <c r="CY8" s="54" t="str">
        <f>IF(ISBLANK(Paramètres!$B14),"",COUNTIF(Codes!DA15,1))</f>
        <v/>
      </c>
      <c r="CZ8" s="54" t="str">
        <f>IF(ISBLANK(Paramètres!$B14),"",COUNTIF(Codes!DB15,1))</f>
        <v/>
      </c>
      <c r="DA8" s="54" t="str">
        <f>IF(ISBLANK(Paramètres!$B14),"",COUNTIF(Codes!DC15,1))</f>
        <v/>
      </c>
      <c r="DB8" s="54" t="str">
        <f>IF(ISBLANK(Paramètres!$B14),"",COUNTIF(Codes!DD15,1))</f>
        <v/>
      </c>
      <c r="DC8" s="54" t="str">
        <f>IF(ISBLANK(Paramètres!$B14),"",COUNTIF(Codes!DE15,1))</f>
        <v/>
      </c>
      <c r="DD8" s="54" t="str">
        <f>IF(ISBLANK(Paramètres!$B14),"",COUNTIF(Codes!DF15,1))</f>
        <v/>
      </c>
      <c r="DE8" s="54" t="str">
        <f>IF(ISBLANK(Paramètres!$B14),"",COUNTIF(Codes!DG15,1))</f>
        <v/>
      </c>
      <c r="DF8" s="54" t="str">
        <f>IF(ISBLANK(Paramètres!$B14),"",COUNTIF(Codes!DH15,1))</f>
        <v/>
      </c>
      <c r="DG8" s="54" t="str">
        <f>IF(ISBLANK(Paramètres!$B14),"",COUNTIF(Codes!DI15,1))</f>
        <v/>
      </c>
      <c r="DH8" s="54" t="str">
        <f>IF(ISBLANK(Paramètres!$B14),"",COUNTIF(Codes!DJ15,1))</f>
        <v/>
      </c>
      <c r="DI8" s="54" t="str">
        <f>IF(ISBLANK(Paramètres!$B14),"",COUNTIF(Codes!DK15,1))</f>
        <v/>
      </c>
      <c r="DJ8" s="54" t="str">
        <f>IF(ISBLANK(Paramètres!$B14),"",COUNTIF(Codes!DL15,1))</f>
        <v/>
      </c>
      <c r="DK8" s="54" t="str">
        <f>IF(ISBLANK(Paramètres!$B14),"",COUNTIF(Codes!DM15,1))</f>
        <v/>
      </c>
      <c r="DL8" s="54" t="str">
        <f>IF(ISBLANK(Paramètres!$B14),"",COUNTIF(Codes!DN15,1))</f>
        <v/>
      </c>
      <c r="DM8" s="54" t="str">
        <f>IF(ISBLANK(Paramètres!$B14),"",COUNTIF(Codes!DO15,1))</f>
        <v/>
      </c>
      <c r="DN8" s="54" t="str">
        <f>IF(ISBLANK(Paramètres!$B14),"",COUNTIF(Codes!DP15,1))</f>
        <v/>
      </c>
      <c r="DO8" s="54" t="str">
        <f>IF(ISBLANK(Paramètres!$B14),"",COUNTIF(Codes!DQ15,1))</f>
        <v/>
      </c>
      <c r="DP8" s="54" t="str">
        <f>IF(ISBLANK(Paramètres!$B14),"",COUNTIF(Codes!DR15,1))</f>
        <v/>
      </c>
      <c r="DQ8" s="54" t="str">
        <f>IF(ISBLANK(Paramètres!$B14),"",COUNTIF(Codes!DS15,1))</f>
        <v/>
      </c>
      <c r="DR8" s="54" t="str">
        <f>IF(ISBLANK(Paramètres!$B14),"",COUNTIF(Codes!DT15,1))</f>
        <v/>
      </c>
      <c r="DS8" s="54" t="str">
        <f>IF(ISBLANK(Paramètres!$B14),"",COUNTIF(Codes!DU15,1))</f>
        <v/>
      </c>
      <c r="DT8" s="54" t="str">
        <f>IF(ISBLANK(Paramètres!$B14),"",COUNTIF(Codes!DV15,1))</f>
        <v/>
      </c>
      <c r="DU8" s="54" t="str">
        <f>IF(ISBLANK(Paramètres!$B14),"",COUNTIF(Codes!DW15,1))</f>
        <v/>
      </c>
      <c r="DV8" s="54" t="str">
        <f>IF(ISBLANK(Paramètres!$B14),"",COUNTIF(Codes!DX15,1))</f>
        <v/>
      </c>
      <c r="DW8" s="54" t="str">
        <f>IF(ISBLANK(Paramètres!$B14),"",COUNTIF(Codes!DY15,1))</f>
        <v/>
      </c>
      <c r="DX8" s="54" t="str">
        <f>IF(ISBLANK(Paramètres!$B14),"",COUNTIF(Codes!DZ15,1))</f>
        <v/>
      </c>
      <c r="DY8" s="54" t="str">
        <f>IF(ISBLANK(Paramètres!$B14),"",COUNTIF(Codes!EA15,1))</f>
        <v/>
      </c>
      <c r="DZ8" s="54" t="str">
        <f>IF(ISBLANK(Paramètres!$B14),"",COUNTIF(Codes!EB15,1))</f>
        <v/>
      </c>
      <c r="EA8" s="54" t="str">
        <f>IF(ISBLANK(Paramètres!$B14),"",COUNTIF(Codes!EC15,1))</f>
        <v/>
      </c>
      <c r="EB8" s="54" t="str">
        <f>IF(ISBLANK(Paramètres!$B14),"",COUNTIF(Codes!ED15,1))</f>
        <v/>
      </c>
      <c r="EC8" s="54" t="str">
        <f>IF(ISBLANK(Paramètres!$B14),"",COUNTIF(Codes!EE15,1))</f>
        <v/>
      </c>
      <c r="ED8" s="54" t="str">
        <f>IF(ISBLANK(Paramètres!$B14),"",COUNTIF(Codes!EF15,1))</f>
        <v/>
      </c>
      <c r="EE8" s="54" t="str">
        <f>IF(ISBLANK(Paramètres!$B14),"",COUNTIF(Codes!EG15,1))</f>
        <v/>
      </c>
      <c r="EF8" s="54" t="str">
        <f>IF(ISBLANK(Paramètres!$B14),"",COUNTIF(Codes!EH15,1))</f>
        <v/>
      </c>
      <c r="EG8" s="54" t="str">
        <f>IF(ISBLANK(Paramètres!$B14),"",COUNTIF(Codes!EI15,1))</f>
        <v/>
      </c>
      <c r="EH8" s="54" t="str">
        <f>IF(ISBLANK(Paramètres!$B14),"",COUNTIF(Codes!EJ15,1))</f>
        <v/>
      </c>
      <c r="EI8" s="54" t="str">
        <f>IF(ISBLANK(Paramètres!$B14),"",COUNTIF(Codes!EK15,1))</f>
        <v/>
      </c>
      <c r="EJ8" s="54" t="str">
        <f>IF(ISBLANK(Paramètres!$B14),"",COUNTIF(Codes!EL15,1))</f>
        <v/>
      </c>
      <c r="EK8" s="54" t="str">
        <f>IF(ISBLANK(Paramètres!$B14),"",COUNTIF(Codes!EM15,1))</f>
        <v/>
      </c>
      <c r="EL8" s="54" t="str">
        <f>IF(ISBLANK(Paramètres!$B14),"",COUNTIF(Codes!EN15,1))</f>
        <v/>
      </c>
      <c r="EM8" s="54" t="str">
        <f>IF(ISBLANK(Paramètres!$B14),"",COUNTIF(Codes!EO15,1))</f>
        <v/>
      </c>
      <c r="EN8" s="54" t="str">
        <f>IF(ISBLANK(Paramètres!$B14),"",COUNTIF(Codes!EP15,1))</f>
        <v/>
      </c>
      <c r="EO8" s="54" t="str">
        <f>IF(ISBLANK(Paramètres!$B14),"",COUNTIF(Codes!EQ15,1))</f>
        <v/>
      </c>
      <c r="EP8" s="54" t="str">
        <f>IF(ISBLANK(Paramètres!$B14),"",COUNTIF(Codes!ER15,1))</f>
        <v/>
      </c>
      <c r="EQ8" s="54" t="str">
        <f>IF(ISBLANK(Paramètres!$B14),"",COUNTIF(Codes!ES15,1))</f>
        <v/>
      </c>
      <c r="ER8" s="54" t="str">
        <f>IF(ISBLANK(Paramètres!$B14),"",COUNTIF(Codes!ET15,1))</f>
        <v/>
      </c>
      <c r="ES8" s="54" t="str">
        <f>IF(ISBLANK(Paramètres!$B14),"",COUNTIF(Codes!EU15,1))</f>
        <v/>
      </c>
      <c r="ET8" s="54" t="str">
        <f>IF(ISBLANK(Paramètres!$B14),"",COUNTIF(Codes!EV15,1))</f>
        <v/>
      </c>
      <c r="EU8" s="54" t="str">
        <f>IF(ISBLANK(Paramètres!$B14),"",COUNTIF(Codes!EW15,1))</f>
        <v/>
      </c>
      <c r="EV8" s="54" t="str">
        <f>IF(ISBLANK(Paramètres!$B14),"",COUNTIF(Codes!EX15,1))</f>
        <v/>
      </c>
      <c r="EW8" s="54" t="str">
        <f>IF(ISBLANK(Paramètres!$B14),"",COUNTIF(Codes!EY15,1))</f>
        <v/>
      </c>
      <c r="EX8" s="54" t="str">
        <f>IF(ISBLANK(Paramètres!$B14),"",COUNTIF(Codes!EZ15,1))</f>
        <v/>
      </c>
      <c r="EY8" s="54" t="str">
        <f>IF(ISBLANK(Paramètres!$B14),"",COUNTIF(Codes!FA15,1))</f>
        <v/>
      </c>
      <c r="EZ8" s="54" t="str">
        <f>IF(ISBLANK(Paramètres!$B14),"",COUNTIF(Codes!FB15,1))</f>
        <v/>
      </c>
      <c r="FA8" s="54" t="str">
        <f>IF(ISBLANK(Paramètres!$B14),"",COUNTIF(Codes!FC15,1))</f>
        <v/>
      </c>
      <c r="FB8" s="54" t="str">
        <f>IF(ISBLANK(Paramètres!$B14),"",COUNTIF(Codes!FD15,1))</f>
        <v/>
      </c>
      <c r="FC8" s="54" t="str">
        <f>IF(ISBLANK(Paramètres!$B14),"",COUNTIF(Codes!FE15,1))</f>
        <v/>
      </c>
      <c r="FD8" s="54" t="str">
        <f>IF(ISBLANK(Paramètres!$B14),"",COUNTIF(Codes!FF15,1))</f>
        <v/>
      </c>
      <c r="FE8" s="54" t="str">
        <f>IF(ISBLANK(Paramètres!$B14),"",COUNTIF(Codes!FG15,1))</f>
        <v/>
      </c>
      <c r="FF8" s="54" t="str">
        <f>IF(ISBLANK(Paramètres!$B14),"",COUNTIF(Codes!FH15,1))</f>
        <v/>
      </c>
      <c r="FG8" s="54" t="str">
        <f>IF(ISBLANK(Paramètres!$B14),"",COUNTIF(Codes!FI15,1))</f>
        <v/>
      </c>
      <c r="FH8" s="54" t="str">
        <f>IF(ISBLANK(Paramètres!$B14),"",COUNTIF(Codes!FJ15,1))</f>
        <v/>
      </c>
      <c r="FI8" s="54" t="str">
        <f>IF(ISBLANK(Paramètres!$B14),"",COUNTIF(Codes!FK15,1))</f>
        <v/>
      </c>
      <c r="FJ8" s="54" t="str">
        <f>IF(ISBLANK(Paramètres!$B14),"",COUNTIF(Codes!FL15,1))</f>
        <v/>
      </c>
      <c r="FK8" s="54" t="str">
        <f>IF(ISBLANK(Paramètres!$B14),"",COUNTIF(Codes!FM15,1))</f>
        <v/>
      </c>
      <c r="FL8" s="54" t="str">
        <f>IF(ISBLANK(Paramètres!$B14),"",COUNTIF(Codes!FN15,1))</f>
        <v/>
      </c>
      <c r="FM8" s="54" t="str">
        <f>IF(ISBLANK(Paramètres!$B14),"",COUNTIF(Codes!FO15,1))</f>
        <v/>
      </c>
      <c r="FN8" s="54" t="str">
        <f>IF(ISBLANK(Paramètres!$B14),"",COUNTIF(Codes!FP15,1))</f>
        <v/>
      </c>
      <c r="FO8" s="54" t="str">
        <f>IF(ISBLANK(Paramètres!$B14),"",COUNTIF(Codes!FQ15,1))</f>
        <v/>
      </c>
      <c r="FP8" s="54" t="str">
        <f>IF(ISBLANK(Paramètres!$B14),"",COUNTIF(Codes!FR15,1))</f>
        <v/>
      </c>
      <c r="FQ8" s="54" t="str">
        <f>IF(ISBLANK(Paramètres!$B14),"",COUNTIF(Codes!FS15,1))</f>
        <v/>
      </c>
      <c r="FR8" s="54" t="str">
        <f>IF(ISBLANK(Paramètres!$B14),"",COUNTIF(Codes!FT15,1))</f>
        <v/>
      </c>
      <c r="FS8" s="54" t="str">
        <f>IF(ISBLANK(Paramètres!$B14),"",COUNTIF(Codes!FU15,1))</f>
        <v/>
      </c>
      <c r="FT8" s="54" t="str">
        <f>IF(ISBLANK(Paramètres!$B14),"",COUNTIF(Codes!FV15,1))</f>
        <v/>
      </c>
      <c r="FU8" s="54" t="str">
        <f>IF(ISBLANK(Paramètres!$B14),"",COUNTIF(Codes!FW15,1))</f>
        <v/>
      </c>
      <c r="FV8" s="54" t="str">
        <f>IF(ISBLANK(Paramètres!$B14),"",COUNTIF(Codes!FX15,1))</f>
        <v/>
      </c>
      <c r="FW8" s="54" t="str">
        <f>IF(ISBLANK(Paramètres!$B14),"",COUNTIF(Codes!FY15,1))</f>
        <v/>
      </c>
      <c r="FX8" s="54" t="str">
        <f>IF(ISBLANK(Paramètres!$B14),"",COUNTIF(Codes!FZ15,1))</f>
        <v/>
      </c>
      <c r="FY8" s="54" t="str">
        <f>IF(ISBLANK(Paramètres!$B14),"",COUNTIF(Codes!GA15,1))</f>
        <v/>
      </c>
      <c r="FZ8" s="54" t="str">
        <f>IF(ISBLANK(Paramètres!$B14),"",COUNTIF(Codes!GB15,1))</f>
        <v/>
      </c>
      <c r="GA8" s="54" t="str">
        <f>IF(ISBLANK(Paramètres!$B14),"",COUNTIF(Codes!GC15,1))</f>
        <v/>
      </c>
      <c r="GB8" s="54" t="str">
        <f>IF(ISBLANK(Paramètres!$B14),"",COUNTIF(Codes!GD15,1))</f>
        <v/>
      </c>
      <c r="GC8" s="54" t="str">
        <f>IF(ISBLANK(Paramètres!$B14),"",COUNTIF(Codes!GE15,1))</f>
        <v/>
      </c>
      <c r="GD8" s="54" t="str">
        <f>IF(ISBLANK(Paramètres!$B14),"",COUNTIF(Codes!GF15,1))</f>
        <v/>
      </c>
      <c r="GE8" s="54" t="str">
        <f>IF(ISBLANK(Paramètres!$B14),"",COUNTIF(Codes!GG15,1))</f>
        <v/>
      </c>
      <c r="GF8" s="54" t="str">
        <f>IF(ISBLANK(Paramètres!$B14),"",COUNTIF(Codes!GH15,1))</f>
        <v/>
      </c>
      <c r="GG8" s="54" t="str">
        <f>IF(ISBLANK(Paramètres!$B14),"",COUNTIF(Codes!GI15,1))</f>
        <v/>
      </c>
      <c r="GH8" s="54" t="str">
        <f>IF(ISBLANK(Paramètres!$B14),"",COUNTIF(Codes!GJ15,1))</f>
        <v/>
      </c>
      <c r="GI8" s="54" t="str">
        <f>IF(ISBLANK(Paramètres!$B14),"",COUNTIF(Codes!GK15,1))</f>
        <v/>
      </c>
      <c r="GJ8" s="54" t="str">
        <f>IF(ISBLANK(Paramètres!$B14),"",COUNTIF(Codes!GL15,1))</f>
        <v/>
      </c>
      <c r="GK8" s="54" t="str">
        <f>IF(ISBLANK(Paramètres!$B14),"",COUNTIF(Codes!GM15,1))</f>
        <v/>
      </c>
      <c r="GL8" s="54" t="str">
        <f>IF(ISBLANK(Paramètres!$B14),"",COUNTIF(Codes!GN15,1))</f>
        <v/>
      </c>
      <c r="GM8" s="54" t="str">
        <f>IF(ISBLANK(Paramètres!B14),"",AVERAGE(B8:CX8))</f>
        <v/>
      </c>
      <c r="GN8" s="54" t="str">
        <f>IF(ISBLANK(Paramètres!B14),"",AVERAGE(CY8:GL8))</f>
        <v/>
      </c>
      <c r="GO8" s="54" t="str">
        <f>IF(ISBLANK(Paramètres!B14),"",AVERAGE(C8:GL8))</f>
        <v/>
      </c>
      <c r="GP8" s="54" t="str">
        <f>IF(ISBLANK(Paramètres!B14),"",AVERAGE(CY8:DZ8))</f>
        <v/>
      </c>
      <c r="GQ8" s="54" t="str">
        <f>IF(ISBLANK(Paramètres!B14),"",AVERAGE(EA8:FK8))</f>
        <v/>
      </c>
      <c r="GR8" s="54" t="str">
        <f>IF(ISBLANK(Paramètres!B14),"",AVERAGE(FL8:FW8))</f>
        <v/>
      </c>
      <c r="GS8" s="54" t="str">
        <f>IF(ISBLANK(Paramètres!B14),"",AVERAGE(FX8:GL8))</f>
        <v/>
      </c>
      <c r="GT8" s="54" t="str">
        <f>IF(ISBLANK(Paramètres!B14),"",AVERAGE(Calculs!M8:R8,Calculs!AN8:AY8,Calculs!BE8:BI8,Calculs!BT8:BX8,Calculs!CD8:CO8))</f>
        <v/>
      </c>
      <c r="GU8" s="54" t="str">
        <f>IF(ISBLANK(Paramètres!B14),"",AVERAGE(Calculs!AI8:AM8,Calculs!BJ8:BP8,Calculs!BY8:CC8))</f>
        <v/>
      </c>
      <c r="GV8" s="54" t="str">
        <f>IF(ISBLANK(Paramètres!B14),"",AVERAGE(Calculs!B8:L8,Calculs!S8:AH8,Calculs!AZ8:BD8,Calculs!BQ8:BS8))</f>
        <v/>
      </c>
      <c r="GW8" s="54" t="str">
        <f>IF(ISBLANK(Paramètres!B14),"",AVERAGE(CP8:CX8))</f>
        <v/>
      </c>
    </row>
    <row r="9" spans="1:205" s="23" customFormat="1" ht="24" customHeight="1" thickBot="1" x14ac:dyDescent="0.4">
      <c r="A9" s="22" t="str">
        <f>Codes!C16</f>
        <v/>
      </c>
      <c r="B9" s="54" t="str">
        <f>IF(ISBLANK(Paramètres!$B15),"",COUNTIF(Codes!D16,1))</f>
        <v/>
      </c>
      <c r="C9" s="54" t="str">
        <f>IF(ISBLANK(Paramètres!$B15),"",COUNTIF(Codes!E16,1))</f>
        <v/>
      </c>
      <c r="D9" s="54" t="str">
        <f>IF(ISBLANK(Paramètres!$B15),"",COUNTIF(Codes!F16,1))</f>
        <v/>
      </c>
      <c r="E9" s="54" t="str">
        <f>IF(ISBLANK(Paramètres!$B$15),"",COUNTIF(Codes!G16,1))</f>
        <v/>
      </c>
      <c r="F9" s="54" t="str">
        <f>IF(ISBLANK(Paramètres!$B$15),"",COUNTIF(Codes!H16,1))</f>
        <v/>
      </c>
      <c r="G9" s="54" t="str">
        <f>IF(ISBLANK(Paramètres!$B$15),"",COUNTIF(Codes!I16,1))</f>
        <v/>
      </c>
      <c r="H9" s="54" t="str">
        <f>IF(ISBLANK(Paramètres!$B$15),"",COUNTIF(Codes!J16,1))</f>
        <v/>
      </c>
      <c r="I9" s="54" t="str">
        <f>IF(ISBLANK(Paramètres!$B$15),"",COUNTIF(Codes!K16,1))</f>
        <v/>
      </c>
      <c r="J9" s="54" t="str">
        <f>IF(ISBLANK(Paramètres!$B$15),"",COUNTIF(Codes!L16,1))</f>
        <v/>
      </c>
      <c r="K9" s="54" t="str">
        <f>IF(ISBLANK(Paramètres!$B$15),"",COUNTIF(Codes!M16,1))</f>
        <v/>
      </c>
      <c r="L9" s="54" t="str">
        <f>IF(ISBLANK(Paramètres!$B$15),"",COUNTIF(Codes!N16,1))</f>
        <v/>
      </c>
      <c r="M9" s="54" t="str">
        <f>IF(ISBLANK(Paramètres!$B$15),"",COUNTIF(Codes!O16,1))</f>
        <v/>
      </c>
      <c r="N9" s="54" t="str">
        <f>IF(ISBLANK(Paramètres!$B$15),"",COUNTIF(Codes!P16,1))</f>
        <v/>
      </c>
      <c r="O9" s="54" t="str">
        <f>IF(ISBLANK(Paramètres!$B$15),"",COUNTIF(Codes!Q16,1))</f>
        <v/>
      </c>
      <c r="P9" s="54" t="str">
        <f>IF(ISBLANK(Paramètres!$B$15),"",COUNTIF(Codes!R16,1))</f>
        <v/>
      </c>
      <c r="Q9" s="54" t="str">
        <f>IF(ISBLANK(Paramètres!$B$15),"",COUNTIF(Codes!S16,1))</f>
        <v/>
      </c>
      <c r="R9" s="54" t="str">
        <f>IF(ISBLANK(Paramètres!$B$15),"",COUNTIF(Codes!T16,1))</f>
        <v/>
      </c>
      <c r="S9" s="54" t="str">
        <f>IF(ISBLANK(Paramètres!$B$15),"",COUNTIF(Codes!U16,1))</f>
        <v/>
      </c>
      <c r="T9" s="54" t="str">
        <f>IF(ISBLANK(Paramètres!$B$15),"",COUNTIF(Codes!V16,1))</f>
        <v/>
      </c>
      <c r="U9" s="54" t="str">
        <f>IF(ISBLANK(Paramètres!$B$15),"",COUNTIF(Codes!W16,1))</f>
        <v/>
      </c>
      <c r="V9" s="54" t="str">
        <f>IF(ISBLANK(Paramètres!$B$15),"",COUNTIF(Codes!X16,1))</f>
        <v/>
      </c>
      <c r="W9" s="54" t="str">
        <f>IF(ISBLANK(Paramètres!$B$15),"",COUNTIF(Codes!Y16,1))</f>
        <v/>
      </c>
      <c r="X9" s="54" t="str">
        <f>IF(ISBLANK(Paramètres!$B$15),"",COUNTIF(Codes!Z16,1))</f>
        <v/>
      </c>
      <c r="Y9" s="54" t="str">
        <f>IF(ISBLANK(Paramètres!$B$15),"",COUNTIF(Codes!AA16,1))</f>
        <v/>
      </c>
      <c r="Z9" s="54" t="str">
        <f>IF(ISBLANK(Paramètres!$B$15),"",COUNTIF(Codes!AB16,1))</f>
        <v/>
      </c>
      <c r="AA9" s="54" t="str">
        <f>IF(ISBLANK(Paramètres!$B$15),"",COUNTIF(Codes!AC16,1))</f>
        <v/>
      </c>
      <c r="AB9" s="54" t="str">
        <f>IF(ISBLANK(Paramètres!$B$15),"",COUNTIF(Codes!AD16,1))</f>
        <v/>
      </c>
      <c r="AC9" s="54" t="str">
        <f>IF(ISBLANK(Paramètres!$B$15),"",COUNTIF(Codes!AE16,1))</f>
        <v/>
      </c>
      <c r="AD9" s="54" t="str">
        <f>IF(ISBLANK(Paramètres!$B$15),"",COUNTIF(Codes!AF16,1))</f>
        <v/>
      </c>
      <c r="AE9" s="54" t="str">
        <f>IF(ISBLANK(Paramètres!$B$15),"",COUNTIF(Codes!AG16,1))</f>
        <v/>
      </c>
      <c r="AF9" s="54" t="str">
        <f>IF(ISBLANK(Paramètres!$B$15),"",COUNTIF(Codes!AH16,1))</f>
        <v/>
      </c>
      <c r="AG9" s="54" t="str">
        <f>IF(ISBLANK(Paramètres!$B$15),"",COUNTIF(Codes!AI16,1))</f>
        <v/>
      </c>
      <c r="AH9" s="54" t="str">
        <f>IF(ISBLANK(Paramètres!$B$15),"",COUNTIF(Codes!AJ16,1))</f>
        <v/>
      </c>
      <c r="AI9" s="54" t="str">
        <f>IF(ISBLANK(Paramètres!$B$15),"",COUNTIF(Codes!AK16,1))</f>
        <v/>
      </c>
      <c r="AJ9" s="54" t="str">
        <f>IF(ISBLANK(Paramètres!$B$15),"",COUNTIF(Codes!AL16,1))</f>
        <v/>
      </c>
      <c r="AK9" s="54" t="str">
        <f>IF(ISBLANK(Paramètres!$B$15),"",COUNTIF(Codes!AM16,1))</f>
        <v/>
      </c>
      <c r="AL9" s="54" t="str">
        <f>IF(ISBLANK(Paramètres!$B$15),"",COUNTIF(Codes!AN16,1))</f>
        <v/>
      </c>
      <c r="AM9" s="54" t="str">
        <f>IF(ISBLANK(Paramètres!$B$15),"",COUNTIF(Codes!AO16,1))</f>
        <v/>
      </c>
      <c r="AN9" s="54" t="str">
        <f>IF(ISBLANK(Paramètres!$B$15),"",COUNTIF(Codes!AP16,1))</f>
        <v/>
      </c>
      <c r="AO9" s="54" t="str">
        <f>IF(ISBLANK(Paramètres!$B$15),"",COUNTIF(Codes!AQ16,1))</f>
        <v/>
      </c>
      <c r="AP9" s="54" t="str">
        <f>IF(ISBLANK(Paramètres!$B$15),"",COUNTIF(Codes!AR16,1))</f>
        <v/>
      </c>
      <c r="AQ9" s="54" t="str">
        <f>IF(ISBLANK(Paramètres!$B$15),"",COUNTIF(Codes!AS16,1))</f>
        <v/>
      </c>
      <c r="AR9" s="54" t="str">
        <f>IF(ISBLANK(Paramètres!$B$15),"",COUNTIF(Codes!AT16,1))</f>
        <v/>
      </c>
      <c r="AS9" s="54" t="str">
        <f>IF(ISBLANK(Paramètres!$B$15),"",COUNTIF(Codes!AU16,1))</f>
        <v/>
      </c>
      <c r="AT9" s="54" t="str">
        <f>IF(ISBLANK(Paramètres!$B$15),"",COUNTIF(Codes!AV16,1))</f>
        <v/>
      </c>
      <c r="AU9" s="54" t="str">
        <f>IF(ISBLANK(Paramètres!$B$15),"",COUNTIF(Codes!AW16,1))</f>
        <v/>
      </c>
      <c r="AV9" s="54" t="str">
        <f>IF(ISBLANK(Paramètres!$B$15),"",COUNTIF(Codes!AX16,1))</f>
        <v/>
      </c>
      <c r="AW9" s="54" t="str">
        <f>IF(ISBLANK(Paramètres!$B$15),"",COUNTIF(Codes!AY16,1))</f>
        <v/>
      </c>
      <c r="AX9" s="54" t="str">
        <f>IF(ISBLANK(Paramètres!$B$15),"",COUNTIF(Codes!AZ16,1))</f>
        <v/>
      </c>
      <c r="AY9" s="54" t="str">
        <f>IF(ISBLANK(Paramètres!$B$15),"",COUNTIF(Codes!BA16,1))</f>
        <v/>
      </c>
      <c r="AZ9" s="54" t="str">
        <f>IF(ISBLANK(Paramètres!$B$15),"",COUNTIF(Codes!BB16,1))</f>
        <v/>
      </c>
      <c r="BA9" s="54" t="str">
        <f>IF(ISBLANK(Paramètres!$B$15),"",COUNTIF(Codes!BC16,1))</f>
        <v/>
      </c>
      <c r="BB9" s="54" t="str">
        <f>IF(ISBLANK(Paramètres!$B$15),"",COUNTIF(Codes!BD16,1))</f>
        <v/>
      </c>
      <c r="BC9" s="54" t="str">
        <f>IF(ISBLANK(Paramètres!$B$15),"",COUNTIF(Codes!BE16,1))</f>
        <v/>
      </c>
      <c r="BD9" s="54" t="str">
        <f>IF(ISBLANK(Paramètres!$B$15),"",COUNTIF(Codes!BF16,1))</f>
        <v/>
      </c>
      <c r="BE9" s="54" t="str">
        <f>IF(ISBLANK(Paramètres!$B$15),"",COUNTIF(Codes!BG16,1))</f>
        <v/>
      </c>
      <c r="BF9" s="54" t="str">
        <f>IF(ISBLANK(Paramètres!$B$15),"",COUNTIF(Codes!BH16,1))</f>
        <v/>
      </c>
      <c r="BG9" s="54" t="str">
        <f>IF(ISBLANK(Paramètres!$B$15),"",COUNTIF(Codes!BI16,1))</f>
        <v/>
      </c>
      <c r="BH9" s="54" t="str">
        <f>IF(ISBLANK(Paramètres!$B$15),"",COUNTIF(Codes!BJ16,1))</f>
        <v/>
      </c>
      <c r="BI9" s="54" t="str">
        <f>IF(ISBLANK(Paramètres!$B$15),"",COUNTIF(Codes!BK16,1))</f>
        <v/>
      </c>
      <c r="BJ9" s="54" t="str">
        <f>IF(ISBLANK(Paramètres!$B$15),"",COUNTIF(Codes!BL16,1))</f>
        <v/>
      </c>
      <c r="BK9" s="54" t="str">
        <f>IF(ISBLANK(Paramètres!$B$15),"",COUNTIF(Codes!BM16,1))</f>
        <v/>
      </c>
      <c r="BL9" s="54" t="str">
        <f>IF(ISBLANK(Paramètres!$B$15),"",COUNTIF(Codes!BN16,1))</f>
        <v/>
      </c>
      <c r="BM9" s="54" t="str">
        <f>IF(ISBLANK(Paramètres!$B$15),"",COUNTIF(Codes!BO16,1))</f>
        <v/>
      </c>
      <c r="BN9" s="54" t="str">
        <f>IF(ISBLANK(Paramètres!$B$15),"",COUNTIF(Codes!BP16,1))</f>
        <v/>
      </c>
      <c r="BO9" s="54" t="str">
        <f>IF(ISBLANK(Paramètres!$B$15),"",COUNTIF(Codes!BQ16,1))</f>
        <v/>
      </c>
      <c r="BP9" s="54" t="str">
        <f>IF(ISBLANK(Paramètres!$B$15),"",COUNTIF(Codes!BR16,1))</f>
        <v/>
      </c>
      <c r="BQ9" s="54" t="str">
        <f>IF(ISBLANK(Paramètres!$B$15),"",COUNTIF(Codes!BS16,1))</f>
        <v/>
      </c>
      <c r="BR9" s="54" t="str">
        <f>IF(ISBLANK(Paramètres!$B$15),"",COUNTIF(Codes!BT16,1))</f>
        <v/>
      </c>
      <c r="BS9" s="54" t="str">
        <f>IF(ISBLANK(Paramètres!$B$15),"",COUNTIF(Codes!BU16,1))</f>
        <v/>
      </c>
      <c r="BT9" s="54" t="str">
        <f>IF(ISBLANK(Paramètres!$B$15),"",COUNTIF(Codes!BV16,1))</f>
        <v/>
      </c>
      <c r="BU9" s="54" t="str">
        <f>IF(ISBLANK(Paramètres!$B$15),"",COUNTIF(Codes!BW16,1))</f>
        <v/>
      </c>
      <c r="BV9" s="54" t="str">
        <f>IF(ISBLANK(Paramètres!$B$15),"",COUNTIF(Codes!BX16,1))</f>
        <v/>
      </c>
      <c r="BW9" s="54" t="str">
        <f>IF(ISBLANK(Paramètres!$B$15),"",COUNTIF(Codes!BY16,1))</f>
        <v/>
      </c>
      <c r="BX9" s="54" t="str">
        <f>IF(ISBLANK(Paramètres!$B$15),"",COUNTIF(Codes!BZ16,1))</f>
        <v/>
      </c>
      <c r="BY9" s="54" t="str">
        <f>IF(ISBLANK(Paramètres!$B$15),"",COUNTIF(Codes!CA16,1))</f>
        <v/>
      </c>
      <c r="BZ9" s="54" t="str">
        <f>IF(ISBLANK(Paramètres!$B$15),"",COUNTIF(Codes!CB16,1))</f>
        <v/>
      </c>
      <c r="CA9" s="54" t="str">
        <f>IF(ISBLANK(Paramètres!$B$15),"",COUNTIF(Codes!CC16,1))</f>
        <v/>
      </c>
      <c r="CB9" s="54" t="str">
        <f>IF(ISBLANK(Paramètres!$B$15),"",COUNTIF(Codes!CD16,1))</f>
        <v/>
      </c>
      <c r="CC9" s="54" t="str">
        <f>IF(ISBLANK(Paramètres!$B$15),"",COUNTIF(Codes!CE16,1))</f>
        <v/>
      </c>
      <c r="CD9" s="54" t="str">
        <f>IF(ISBLANK(Paramètres!$B$15),"",COUNTIF(Codes!CF16,1))</f>
        <v/>
      </c>
      <c r="CE9" s="54" t="str">
        <f>IF(ISBLANK(Paramètres!$B$15),"",COUNTIF(Codes!CG16,1))</f>
        <v/>
      </c>
      <c r="CF9" s="54" t="str">
        <f>IF(ISBLANK(Paramètres!$B$15),"",COUNTIF(Codes!CH16,1))</f>
        <v/>
      </c>
      <c r="CG9" s="54" t="str">
        <f>IF(ISBLANK(Paramètres!$B$15),"",COUNTIF(Codes!CI16,1))</f>
        <v/>
      </c>
      <c r="CH9" s="54" t="str">
        <f>IF(ISBLANK(Paramètres!$B$15),"",COUNTIF(Codes!CJ16,1))</f>
        <v/>
      </c>
      <c r="CI9" s="54" t="str">
        <f>IF(ISBLANK(Paramètres!$B$15),"",COUNTIF(Codes!CK16,1))</f>
        <v/>
      </c>
      <c r="CJ9" s="54" t="str">
        <f>IF(ISBLANK(Paramètres!$B$15),"",COUNTIF(Codes!CL16,1))</f>
        <v/>
      </c>
      <c r="CK9" s="54" t="str">
        <f>IF(ISBLANK(Paramètres!$B$15),"",COUNTIF(Codes!CM16,1))</f>
        <v/>
      </c>
      <c r="CL9" s="54" t="str">
        <f>IF(ISBLANK(Paramètres!$B$15),"",COUNTIF(Codes!CN16,1))</f>
        <v/>
      </c>
      <c r="CM9" s="54" t="str">
        <f>IF(ISBLANK(Paramètres!$B$15),"",COUNTIF(Codes!CO16,1))</f>
        <v/>
      </c>
      <c r="CN9" s="54" t="str">
        <f>IF(ISBLANK(Paramètres!$B$15),"",COUNTIF(Codes!CP16,1))</f>
        <v/>
      </c>
      <c r="CO9" s="54" t="str">
        <f>IF(ISBLANK(Paramètres!$B$15),"",COUNTIF(Codes!CQ16,1))</f>
        <v/>
      </c>
      <c r="CP9" s="54" t="str">
        <f>IF(ISBLANK(Paramètres!$B$15),"",COUNTIF(Codes!CR16,1))</f>
        <v/>
      </c>
      <c r="CQ9" s="54" t="str">
        <f>IF(ISBLANK(Paramètres!$B$15),"",COUNTIF(Codes!CS16,1))</f>
        <v/>
      </c>
      <c r="CR9" s="54" t="str">
        <f>IF(ISBLANK(Paramètres!$B$15),"",COUNTIF(Codes!CT16,1))</f>
        <v/>
      </c>
      <c r="CS9" s="54" t="str">
        <f>IF(ISBLANK(Paramètres!$B$15),"",COUNTIF(Codes!CU16,1))</f>
        <v/>
      </c>
      <c r="CT9" s="54" t="str">
        <f>IF(ISBLANK(Paramètres!$B$15),"",COUNTIF(Codes!CV16,1))</f>
        <v/>
      </c>
      <c r="CU9" s="54" t="str">
        <f>IF(ISBLANK(Paramètres!$B$15),"",COUNTIF(Codes!CW16,1))</f>
        <v/>
      </c>
      <c r="CV9" s="54" t="str">
        <f>IF(ISBLANK(Paramètres!$B$15),"",COUNTIF(Codes!CX16,1))</f>
        <v/>
      </c>
      <c r="CW9" s="54" t="str">
        <f>IF(ISBLANK(Paramètres!$B$15),"",COUNTIF(Codes!CY16,1))</f>
        <v/>
      </c>
      <c r="CX9" s="54" t="str">
        <f>IF(ISBLANK(Paramètres!$B$15),"",COUNTIF(Codes!CZ16,1))</f>
        <v/>
      </c>
      <c r="CY9" s="54" t="str">
        <f>IF(ISBLANK(Paramètres!$B$15),"",COUNTIF(Codes!DA16,1))</f>
        <v/>
      </c>
      <c r="CZ9" s="54" t="str">
        <f>IF(ISBLANK(Paramètres!$B$15),"",COUNTIF(Codes!DB16,1))</f>
        <v/>
      </c>
      <c r="DA9" s="54" t="str">
        <f>IF(ISBLANK(Paramètres!$B$15),"",COUNTIF(Codes!DC16,1))</f>
        <v/>
      </c>
      <c r="DB9" s="54" t="str">
        <f>IF(ISBLANK(Paramètres!$B$15),"",COUNTIF(Codes!DD16,1))</f>
        <v/>
      </c>
      <c r="DC9" s="54" t="str">
        <f>IF(ISBLANK(Paramètres!$B$15),"",COUNTIF(Codes!DE16,1))</f>
        <v/>
      </c>
      <c r="DD9" s="54" t="str">
        <f>IF(ISBLANK(Paramètres!$B$15),"",COUNTIF(Codes!DF16,1))</f>
        <v/>
      </c>
      <c r="DE9" s="54" t="str">
        <f>IF(ISBLANK(Paramètres!$B$15),"",COUNTIF(Codes!DG16,1))</f>
        <v/>
      </c>
      <c r="DF9" s="54" t="str">
        <f>IF(ISBLANK(Paramètres!$B$15),"",COUNTIF(Codes!DH16,1))</f>
        <v/>
      </c>
      <c r="DG9" s="54" t="str">
        <f>IF(ISBLANK(Paramètres!$B$15),"",COUNTIF(Codes!DI16,1))</f>
        <v/>
      </c>
      <c r="DH9" s="54" t="str">
        <f>IF(ISBLANK(Paramètres!$B$15),"",COUNTIF(Codes!DJ16,1))</f>
        <v/>
      </c>
      <c r="DI9" s="54" t="str">
        <f>IF(ISBLANK(Paramètres!$B$15),"",COUNTIF(Codes!DK16,1))</f>
        <v/>
      </c>
      <c r="DJ9" s="54" t="str">
        <f>IF(ISBLANK(Paramètres!$B$15),"",COUNTIF(Codes!DL16,1))</f>
        <v/>
      </c>
      <c r="DK9" s="54" t="str">
        <f>IF(ISBLANK(Paramètres!$B$15),"",COUNTIF(Codes!DM16,1))</f>
        <v/>
      </c>
      <c r="DL9" s="54" t="str">
        <f>IF(ISBLANK(Paramètres!$B$15),"",COUNTIF(Codes!DN16,1))</f>
        <v/>
      </c>
      <c r="DM9" s="54" t="str">
        <f>IF(ISBLANK(Paramètres!$B$15),"",COUNTIF(Codes!DO16,1))</f>
        <v/>
      </c>
      <c r="DN9" s="54" t="str">
        <f>IF(ISBLANK(Paramètres!$B$15),"",COUNTIF(Codes!DP16,1))</f>
        <v/>
      </c>
      <c r="DO9" s="54" t="str">
        <f>IF(ISBLANK(Paramètres!$B$15),"",COUNTIF(Codes!DQ16,1))</f>
        <v/>
      </c>
      <c r="DP9" s="54" t="str">
        <f>IF(ISBLANK(Paramètres!$B$15),"",COUNTIF(Codes!DR16,1))</f>
        <v/>
      </c>
      <c r="DQ9" s="54" t="str">
        <f>IF(ISBLANK(Paramètres!$B$15),"",COUNTIF(Codes!DS16,1))</f>
        <v/>
      </c>
      <c r="DR9" s="54" t="str">
        <f>IF(ISBLANK(Paramètres!$B$15),"",COUNTIF(Codes!DT16,1))</f>
        <v/>
      </c>
      <c r="DS9" s="54" t="str">
        <f>IF(ISBLANK(Paramètres!$B$15),"",COUNTIF(Codes!DU16,1))</f>
        <v/>
      </c>
      <c r="DT9" s="54" t="str">
        <f>IF(ISBLANK(Paramètres!$B$15),"",COUNTIF(Codes!DV16,1))</f>
        <v/>
      </c>
      <c r="DU9" s="54" t="str">
        <f>IF(ISBLANK(Paramètres!$B$15),"",COUNTIF(Codes!DW16,1))</f>
        <v/>
      </c>
      <c r="DV9" s="54" t="str">
        <f>IF(ISBLANK(Paramètres!$B$15),"",COUNTIF(Codes!DX16,1))</f>
        <v/>
      </c>
      <c r="DW9" s="54" t="str">
        <f>IF(ISBLANK(Paramètres!$B$15),"",COUNTIF(Codes!DY16,1))</f>
        <v/>
      </c>
      <c r="DX9" s="54" t="str">
        <f>IF(ISBLANK(Paramètres!$B$15),"",COUNTIF(Codes!DZ16,1))</f>
        <v/>
      </c>
      <c r="DY9" s="54" t="str">
        <f>IF(ISBLANK(Paramètres!$B$15),"",COUNTIF(Codes!EA16,1))</f>
        <v/>
      </c>
      <c r="DZ9" s="54" t="str">
        <f>IF(ISBLANK(Paramètres!$B$15),"",COUNTIF(Codes!EB16,1))</f>
        <v/>
      </c>
      <c r="EA9" s="54" t="str">
        <f>IF(ISBLANK(Paramètres!$B$15),"",COUNTIF(Codes!EC16,1))</f>
        <v/>
      </c>
      <c r="EB9" s="54" t="str">
        <f>IF(ISBLANK(Paramètres!$B$15),"",COUNTIF(Codes!ED16,1))</f>
        <v/>
      </c>
      <c r="EC9" s="54" t="str">
        <f>IF(ISBLANK(Paramètres!$B$15),"",COUNTIF(Codes!EE16,1))</f>
        <v/>
      </c>
      <c r="ED9" s="54" t="str">
        <f>IF(ISBLANK(Paramètres!$B$15),"",COUNTIF(Codes!EF16,1))</f>
        <v/>
      </c>
      <c r="EE9" s="54" t="str">
        <f>IF(ISBLANK(Paramètres!$B$15),"",COUNTIF(Codes!EG16,1))</f>
        <v/>
      </c>
      <c r="EF9" s="54" t="str">
        <f>IF(ISBLANK(Paramètres!$B$15),"",COUNTIF(Codes!EH16,1))</f>
        <v/>
      </c>
      <c r="EG9" s="54" t="str">
        <f>IF(ISBLANK(Paramètres!$B$15),"",COUNTIF(Codes!EI16,1))</f>
        <v/>
      </c>
      <c r="EH9" s="54" t="str">
        <f>IF(ISBLANK(Paramètres!$B$15),"",COUNTIF(Codes!EJ16,1))</f>
        <v/>
      </c>
      <c r="EI9" s="54" t="str">
        <f>IF(ISBLANK(Paramètres!$B$15),"",COUNTIF(Codes!EK16,1))</f>
        <v/>
      </c>
      <c r="EJ9" s="54" t="str">
        <f>IF(ISBLANK(Paramètres!$B$15),"",COUNTIF(Codes!EL16,1))</f>
        <v/>
      </c>
      <c r="EK9" s="54" t="str">
        <f>IF(ISBLANK(Paramètres!$B$15),"",COUNTIF(Codes!EM16,1))</f>
        <v/>
      </c>
      <c r="EL9" s="54" t="str">
        <f>IF(ISBLANK(Paramètres!$B$15),"",COUNTIF(Codes!EN16,1))</f>
        <v/>
      </c>
      <c r="EM9" s="54" t="str">
        <f>IF(ISBLANK(Paramètres!$B$15),"",COUNTIF(Codes!EO16,1))</f>
        <v/>
      </c>
      <c r="EN9" s="54" t="str">
        <f>IF(ISBLANK(Paramètres!$B$15),"",COUNTIF(Codes!EP16,1))</f>
        <v/>
      </c>
      <c r="EO9" s="54" t="str">
        <f>IF(ISBLANK(Paramètres!$B$15),"",COUNTIF(Codes!EQ16,1))</f>
        <v/>
      </c>
      <c r="EP9" s="54" t="str">
        <f>IF(ISBLANK(Paramètres!$B$15),"",COUNTIF(Codes!ER16,1))</f>
        <v/>
      </c>
      <c r="EQ9" s="54" t="str">
        <f>IF(ISBLANK(Paramètres!$B$15),"",COUNTIF(Codes!ES16,1))</f>
        <v/>
      </c>
      <c r="ER9" s="54" t="str">
        <f>IF(ISBLANK(Paramètres!$B$15),"",COUNTIF(Codes!ET16,1))</f>
        <v/>
      </c>
      <c r="ES9" s="54" t="str">
        <f>IF(ISBLANK(Paramètres!$B$15),"",COUNTIF(Codes!EU16,1))</f>
        <v/>
      </c>
      <c r="ET9" s="54" t="str">
        <f>IF(ISBLANK(Paramètres!$B$15),"",COUNTIF(Codes!EV16,1))</f>
        <v/>
      </c>
      <c r="EU9" s="54" t="str">
        <f>IF(ISBLANK(Paramètres!$B$15),"",COUNTIF(Codes!EW16,1))</f>
        <v/>
      </c>
      <c r="EV9" s="54" t="str">
        <f>IF(ISBLANK(Paramètres!$B$15),"",COUNTIF(Codes!EX16,1))</f>
        <v/>
      </c>
      <c r="EW9" s="54" t="str">
        <f>IF(ISBLANK(Paramètres!$B$15),"",COUNTIF(Codes!EY16,1))</f>
        <v/>
      </c>
      <c r="EX9" s="54" t="str">
        <f>IF(ISBLANK(Paramètres!$B$15),"",COUNTIF(Codes!EZ16,1))</f>
        <v/>
      </c>
      <c r="EY9" s="54" t="str">
        <f>IF(ISBLANK(Paramètres!$B$15),"",COUNTIF(Codes!FA16,1))</f>
        <v/>
      </c>
      <c r="EZ9" s="54" t="str">
        <f>IF(ISBLANK(Paramètres!$B$15),"",COUNTIF(Codes!FB16,1))</f>
        <v/>
      </c>
      <c r="FA9" s="54" t="str">
        <f>IF(ISBLANK(Paramètres!$B$15),"",COUNTIF(Codes!FC16,1))</f>
        <v/>
      </c>
      <c r="FB9" s="54" t="str">
        <f>IF(ISBLANK(Paramètres!$B$15),"",COUNTIF(Codes!FD16,1))</f>
        <v/>
      </c>
      <c r="FC9" s="54" t="str">
        <f>IF(ISBLANK(Paramètres!$B$15),"",COUNTIF(Codes!FE16,1))</f>
        <v/>
      </c>
      <c r="FD9" s="54" t="str">
        <f>IF(ISBLANK(Paramètres!$B$15),"",COUNTIF(Codes!FF16,1))</f>
        <v/>
      </c>
      <c r="FE9" s="54" t="str">
        <f>IF(ISBLANK(Paramètres!$B$15),"",COUNTIF(Codes!FG16,1))</f>
        <v/>
      </c>
      <c r="FF9" s="54" t="str">
        <f>IF(ISBLANK(Paramètres!$B$15),"",COUNTIF(Codes!FH16,1))</f>
        <v/>
      </c>
      <c r="FG9" s="54" t="str">
        <f>IF(ISBLANK(Paramètres!$B$15),"",COUNTIF(Codes!FI16,1))</f>
        <v/>
      </c>
      <c r="FH9" s="54" t="str">
        <f>IF(ISBLANK(Paramètres!$B$15),"",COUNTIF(Codes!FJ16,1))</f>
        <v/>
      </c>
      <c r="FI9" s="54" t="str">
        <f>IF(ISBLANK(Paramètres!$B$15),"",COUNTIF(Codes!FK16,1))</f>
        <v/>
      </c>
      <c r="FJ9" s="54" t="str">
        <f>IF(ISBLANK(Paramètres!$B$15),"",COUNTIF(Codes!FL16,1))</f>
        <v/>
      </c>
      <c r="FK9" s="54" t="str">
        <f>IF(ISBLANK(Paramètres!$B$15),"",COUNTIF(Codes!FM16,1))</f>
        <v/>
      </c>
      <c r="FL9" s="54" t="str">
        <f>IF(ISBLANK(Paramètres!$B$15),"",COUNTIF(Codes!FN16,1))</f>
        <v/>
      </c>
      <c r="FM9" s="54" t="str">
        <f>IF(ISBLANK(Paramètres!$B$15),"",COUNTIF(Codes!FO16,1))</f>
        <v/>
      </c>
      <c r="FN9" s="54" t="str">
        <f>IF(ISBLANK(Paramètres!$B$15),"",COUNTIF(Codes!FP16,1))</f>
        <v/>
      </c>
      <c r="FO9" s="54" t="str">
        <f>IF(ISBLANK(Paramètres!$B$15),"",COUNTIF(Codes!FQ16,1))</f>
        <v/>
      </c>
      <c r="FP9" s="54" t="str">
        <f>IF(ISBLANK(Paramètres!$B$15),"",COUNTIF(Codes!FR16,1))</f>
        <v/>
      </c>
      <c r="FQ9" s="54" t="str">
        <f>IF(ISBLANK(Paramètres!$B$15),"",COUNTIF(Codes!FS16,1))</f>
        <v/>
      </c>
      <c r="FR9" s="54" t="str">
        <f>IF(ISBLANK(Paramètres!$B$15),"",COUNTIF(Codes!FT16,1))</f>
        <v/>
      </c>
      <c r="FS9" s="54" t="str">
        <f>IF(ISBLANK(Paramètres!$B$15),"",COUNTIF(Codes!FU16,1))</f>
        <v/>
      </c>
      <c r="FT9" s="54" t="str">
        <f>IF(ISBLANK(Paramètres!$B$15),"",COUNTIF(Codes!FV16,1))</f>
        <v/>
      </c>
      <c r="FU9" s="54" t="str">
        <f>IF(ISBLANK(Paramètres!$B$15),"",COUNTIF(Codes!FW16,1))</f>
        <v/>
      </c>
      <c r="FV9" s="54" t="str">
        <f>IF(ISBLANK(Paramètres!$B$15),"",COUNTIF(Codes!FX16,1))</f>
        <v/>
      </c>
      <c r="FW9" s="54" t="str">
        <f>IF(ISBLANK(Paramètres!$B$15),"",COUNTIF(Codes!FY16,1))</f>
        <v/>
      </c>
      <c r="FX9" s="54" t="str">
        <f>IF(ISBLANK(Paramètres!$B$15),"",COUNTIF(Codes!FZ16,1))</f>
        <v/>
      </c>
      <c r="FY9" s="54" t="str">
        <f>IF(ISBLANK(Paramètres!$B$15),"",COUNTIF(Codes!GA16,1))</f>
        <v/>
      </c>
      <c r="FZ9" s="54" t="str">
        <f>IF(ISBLANK(Paramètres!$B$15),"",COUNTIF(Codes!GB16,1))</f>
        <v/>
      </c>
      <c r="GA9" s="54" t="str">
        <f>IF(ISBLANK(Paramètres!$B$15),"",COUNTIF(Codes!GC16,1))</f>
        <v/>
      </c>
      <c r="GB9" s="54" t="str">
        <f>IF(ISBLANK(Paramètres!$B$15),"",COUNTIF(Codes!GD16,1))</f>
        <v/>
      </c>
      <c r="GC9" s="54" t="str">
        <f>IF(ISBLANK(Paramètres!$B$15),"",COUNTIF(Codes!GE16,1))</f>
        <v/>
      </c>
      <c r="GD9" s="54" t="str">
        <f>IF(ISBLANK(Paramètres!$B$15),"",COUNTIF(Codes!GF16,1))</f>
        <v/>
      </c>
      <c r="GE9" s="54" t="str">
        <f>IF(ISBLANK(Paramètres!$B$15),"",COUNTIF(Codes!GG16,1))</f>
        <v/>
      </c>
      <c r="GF9" s="54" t="str">
        <f>IF(ISBLANK(Paramètres!$B$15),"",COUNTIF(Codes!GH16,1))</f>
        <v/>
      </c>
      <c r="GG9" s="54" t="str">
        <f>IF(ISBLANK(Paramètres!$B$15),"",COUNTIF(Codes!GI16,1))</f>
        <v/>
      </c>
      <c r="GH9" s="54" t="str">
        <f>IF(ISBLANK(Paramètres!$B$15),"",COUNTIF(Codes!GJ16,1))</f>
        <v/>
      </c>
      <c r="GI9" s="54" t="str">
        <f>IF(ISBLANK(Paramètres!$B$15),"",COUNTIF(Codes!GK16,1))</f>
        <v/>
      </c>
      <c r="GJ9" s="54" t="str">
        <f>IF(ISBLANK(Paramètres!$B$15),"",COUNTIF(Codes!GL16,1))</f>
        <v/>
      </c>
      <c r="GK9" s="54" t="str">
        <f>IF(ISBLANK(Paramètres!$B$15),"",COUNTIF(Codes!GM16,1))</f>
        <v/>
      </c>
      <c r="GL9" s="54" t="str">
        <f>IF(ISBLANK(Paramètres!$B$15),"",COUNTIF(Codes!GN16,1))</f>
        <v/>
      </c>
      <c r="GM9" s="54" t="str">
        <f>IF(ISBLANK(Paramètres!B15),"",AVERAGE(B9:CX9))</f>
        <v/>
      </c>
      <c r="GN9" s="54" t="str">
        <f>IF(ISBLANK(Paramètres!B15),"",AVERAGE(CY9:GL9))</f>
        <v/>
      </c>
      <c r="GO9" s="54" t="str">
        <f>IF(ISBLANK(Paramètres!B15),"",AVERAGE(C9:GL9))</f>
        <v/>
      </c>
      <c r="GP9" s="54" t="str">
        <f>IF(ISBLANK(Paramètres!B15),"",AVERAGE(CY9:DZ9))</f>
        <v/>
      </c>
      <c r="GQ9" s="54" t="str">
        <f>IF(ISBLANK(Paramètres!B15),"",AVERAGE(EA9:FK9))</f>
        <v/>
      </c>
      <c r="GR9" s="54" t="str">
        <f>IF(ISBLANK(Paramètres!B15),"",AVERAGE(FL9:FW9))</f>
        <v/>
      </c>
      <c r="GS9" s="54" t="str">
        <f>IF(ISBLANK(Paramètres!B15),"",AVERAGE(FX9:GL9))</f>
        <v/>
      </c>
      <c r="GT9" s="54" t="str">
        <f>IF(ISBLANK(Paramètres!B15),"",AVERAGE(Calculs!M9:R9,Calculs!AN9:AY9,Calculs!BE9:BI9,Calculs!BT9:BX9,Calculs!CD9:CO9))</f>
        <v/>
      </c>
      <c r="GU9" s="54" t="str">
        <f>IF(ISBLANK(Paramètres!B15),"",AVERAGE(Calculs!AI9:AM9,Calculs!BJ9:BP9,Calculs!BY9:CC9))</f>
        <v/>
      </c>
      <c r="GV9" s="54" t="str">
        <f>IF(ISBLANK(Paramètres!B15),"",AVERAGE(Calculs!B9:L9,Calculs!S9:AH9,Calculs!AZ9:BD9,Calculs!BQ9:BS9))</f>
        <v/>
      </c>
      <c r="GW9" s="54" t="str">
        <f>IF(ISBLANK(Paramètres!B15),"",AVERAGE(CP9:CX9))</f>
        <v/>
      </c>
    </row>
    <row r="10" spans="1:205" s="23" customFormat="1" ht="24" customHeight="1" thickBot="1" x14ac:dyDescent="0.4">
      <c r="A10" s="22" t="str">
        <f>Codes!C17</f>
        <v/>
      </c>
      <c r="B10" s="54" t="str">
        <f>IF(ISBLANK(Paramètres!$B16),"",COUNTIF(Codes!D17,1))</f>
        <v/>
      </c>
      <c r="C10" s="54" t="str">
        <f>IF(ISBLANK(Paramètres!$B16),"",COUNTIF(Codes!E17,1))</f>
        <v/>
      </c>
      <c r="D10" s="54" t="str">
        <f>IF(ISBLANK(Paramètres!$B16),"",COUNTIF(Codes!F17,1))</f>
        <v/>
      </c>
      <c r="E10" s="54" t="str">
        <f>IF(ISBLANK(Paramètres!$B$16),"",COUNTIF(Codes!G17,1))</f>
        <v/>
      </c>
      <c r="F10" s="54" t="str">
        <f>IF(ISBLANK(Paramètres!$B$16),"",COUNTIF(Codes!H17,1))</f>
        <v/>
      </c>
      <c r="G10" s="54" t="str">
        <f>IF(ISBLANK(Paramètres!$B$16),"",COUNTIF(Codes!I17,1))</f>
        <v/>
      </c>
      <c r="H10" s="54" t="str">
        <f>IF(ISBLANK(Paramètres!$B$16),"",COUNTIF(Codes!J17,1))</f>
        <v/>
      </c>
      <c r="I10" s="54" t="str">
        <f>IF(ISBLANK(Paramètres!$B$16),"",COUNTIF(Codes!K17,1))</f>
        <v/>
      </c>
      <c r="J10" s="54" t="str">
        <f>IF(ISBLANK(Paramètres!$B$16),"",COUNTIF(Codes!L17,1))</f>
        <v/>
      </c>
      <c r="K10" s="54" t="str">
        <f>IF(ISBLANK(Paramètres!$B$16),"",COUNTIF(Codes!M17,1))</f>
        <v/>
      </c>
      <c r="L10" s="54" t="str">
        <f>IF(ISBLANK(Paramètres!$B$16),"",COUNTIF(Codes!N17,1))</f>
        <v/>
      </c>
      <c r="M10" s="54" t="str">
        <f>IF(ISBLANK(Paramètres!$B$16),"",COUNTIF(Codes!O17,1))</f>
        <v/>
      </c>
      <c r="N10" s="54" t="str">
        <f>IF(ISBLANK(Paramètres!$B$16),"",COUNTIF(Codes!P17,1))</f>
        <v/>
      </c>
      <c r="O10" s="54" t="str">
        <f>IF(ISBLANK(Paramètres!$B$16),"",COUNTIF(Codes!Q17,1))</f>
        <v/>
      </c>
      <c r="P10" s="54" t="str">
        <f>IF(ISBLANK(Paramètres!$B$16),"",COUNTIF(Codes!R17,1))</f>
        <v/>
      </c>
      <c r="Q10" s="54" t="str">
        <f>IF(ISBLANK(Paramètres!$B$16),"",COUNTIF(Codes!S17,1))</f>
        <v/>
      </c>
      <c r="R10" s="54" t="str">
        <f>IF(ISBLANK(Paramètres!$B$16),"",COUNTIF(Codes!T17,1))</f>
        <v/>
      </c>
      <c r="S10" s="54" t="str">
        <f>IF(ISBLANK(Paramètres!$B$16),"",COUNTIF(Codes!U17,1))</f>
        <v/>
      </c>
      <c r="T10" s="54" t="str">
        <f>IF(ISBLANK(Paramètres!$B$16),"",COUNTIF(Codes!V17,1))</f>
        <v/>
      </c>
      <c r="U10" s="54" t="str">
        <f>IF(ISBLANK(Paramètres!$B$16),"",COUNTIF(Codes!W17,1))</f>
        <v/>
      </c>
      <c r="V10" s="54" t="str">
        <f>IF(ISBLANK(Paramètres!$B$16),"",COUNTIF(Codes!X17,1))</f>
        <v/>
      </c>
      <c r="W10" s="54" t="str">
        <f>IF(ISBLANK(Paramètres!$B$16),"",COUNTIF(Codes!Y17,1))</f>
        <v/>
      </c>
      <c r="X10" s="54" t="str">
        <f>IF(ISBLANK(Paramètres!$B$16),"",COUNTIF(Codes!Z17,1))</f>
        <v/>
      </c>
      <c r="Y10" s="54" t="str">
        <f>IF(ISBLANK(Paramètres!$B$16),"",COUNTIF(Codes!AA17,1))</f>
        <v/>
      </c>
      <c r="Z10" s="54" t="str">
        <f>IF(ISBLANK(Paramètres!$B$16),"",COUNTIF(Codes!AB17,1))</f>
        <v/>
      </c>
      <c r="AA10" s="54" t="str">
        <f>IF(ISBLANK(Paramètres!$B$16),"",COUNTIF(Codes!AC17,1))</f>
        <v/>
      </c>
      <c r="AB10" s="54" t="str">
        <f>IF(ISBLANK(Paramètres!$B$16),"",COUNTIF(Codes!AD17,1))</f>
        <v/>
      </c>
      <c r="AC10" s="54" t="str">
        <f>IF(ISBLANK(Paramètres!$B$16),"",COUNTIF(Codes!AE17,1))</f>
        <v/>
      </c>
      <c r="AD10" s="54" t="str">
        <f>IF(ISBLANK(Paramètres!$B$16),"",COUNTIF(Codes!AF17,1))</f>
        <v/>
      </c>
      <c r="AE10" s="54" t="str">
        <f>IF(ISBLANK(Paramètres!$B$16),"",COUNTIF(Codes!AG17,1))</f>
        <v/>
      </c>
      <c r="AF10" s="54" t="str">
        <f>IF(ISBLANK(Paramètres!$B$16),"",COUNTIF(Codes!AH17,1))</f>
        <v/>
      </c>
      <c r="AG10" s="54" t="str">
        <f>IF(ISBLANK(Paramètres!$B$16),"",COUNTIF(Codes!AI17,1))</f>
        <v/>
      </c>
      <c r="AH10" s="54" t="str">
        <f>IF(ISBLANK(Paramètres!$B$16),"",COUNTIF(Codes!AJ17,1))</f>
        <v/>
      </c>
      <c r="AI10" s="54" t="str">
        <f>IF(ISBLANK(Paramètres!$B$16),"",COUNTIF(Codes!AK17,1))</f>
        <v/>
      </c>
      <c r="AJ10" s="54" t="str">
        <f>IF(ISBLANK(Paramètres!$B$16),"",COUNTIF(Codes!AL17,1))</f>
        <v/>
      </c>
      <c r="AK10" s="54" t="str">
        <f>IF(ISBLANK(Paramètres!$B$16),"",COUNTIF(Codes!AM17,1))</f>
        <v/>
      </c>
      <c r="AL10" s="54" t="str">
        <f>IF(ISBLANK(Paramètres!$B$16),"",COUNTIF(Codes!AN17,1))</f>
        <v/>
      </c>
      <c r="AM10" s="54" t="str">
        <f>IF(ISBLANK(Paramètres!$B$16),"",COUNTIF(Codes!AO17,1))</f>
        <v/>
      </c>
      <c r="AN10" s="54" t="str">
        <f>IF(ISBLANK(Paramètres!$B$16),"",COUNTIF(Codes!AP17,1))</f>
        <v/>
      </c>
      <c r="AO10" s="54" t="str">
        <f>IF(ISBLANK(Paramètres!$B$16),"",COUNTIF(Codes!AQ17,1))</f>
        <v/>
      </c>
      <c r="AP10" s="54" t="str">
        <f>IF(ISBLANK(Paramètres!$B$16),"",COUNTIF(Codes!AR17,1))</f>
        <v/>
      </c>
      <c r="AQ10" s="54" t="str">
        <f>IF(ISBLANK(Paramètres!$B$16),"",COUNTIF(Codes!AS17,1))</f>
        <v/>
      </c>
      <c r="AR10" s="54" t="str">
        <f>IF(ISBLANK(Paramètres!$B$16),"",COUNTIF(Codes!AT17,1))</f>
        <v/>
      </c>
      <c r="AS10" s="54" t="str">
        <f>IF(ISBLANK(Paramètres!$B$16),"",COUNTIF(Codes!AU17,1))</f>
        <v/>
      </c>
      <c r="AT10" s="54" t="str">
        <f>IF(ISBLANK(Paramètres!$B$16),"",COUNTIF(Codes!AV17,1))</f>
        <v/>
      </c>
      <c r="AU10" s="54" t="str">
        <f>IF(ISBLANK(Paramètres!$B$16),"",COUNTIF(Codes!AW17,1))</f>
        <v/>
      </c>
      <c r="AV10" s="54" t="str">
        <f>IF(ISBLANK(Paramètres!$B$16),"",COUNTIF(Codes!AX17,1))</f>
        <v/>
      </c>
      <c r="AW10" s="54" t="str">
        <f>IF(ISBLANK(Paramètres!$B$16),"",COUNTIF(Codes!AY17,1))</f>
        <v/>
      </c>
      <c r="AX10" s="54" t="str">
        <f>IF(ISBLANK(Paramètres!$B$16),"",COUNTIF(Codes!AZ17,1))</f>
        <v/>
      </c>
      <c r="AY10" s="54" t="str">
        <f>IF(ISBLANK(Paramètres!$B$16),"",COUNTIF(Codes!BA17,1))</f>
        <v/>
      </c>
      <c r="AZ10" s="54" t="str">
        <f>IF(ISBLANK(Paramètres!$B$16),"",COUNTIF(Codes!BB17,1))</f>
        <v/>
      </c>
      <c r="BA10" s="54" t="str">
        <f>IF(ISBLANK(Paramètres!$B$16),"",COUNTIF(Codes!BC17,1))</f>
        <v/>
      </c>
      <c r="BB10" s="54" t="str">
        <f>IF(ISBLANK(Paramètres!$B$16),"",COUNTIF(Codes!BD17,1))</f>
        <v/>
      </c>
      <c r="BC10" s="54" t="str">
        <f>IF(ISBLANK(Paramètres!$B$16),"",COUNTIF(Codes!BE17,1))</f>
        <v/>
      </c>
      <c r="BD10" s="54" t="str">
        <f>IF(ISBLANK(Paramètres!$B$16),"",COUNTIF(Codes!BF17,1))</f>
        <v/>
      </c>
      <c r="BE10" s="54" t="str">
        <f>IF(ISBLANK(Paramètres!$B$16),"",COUNTIF(Codes!BG17,1))</f>
        <v/>
      </c>
      <c r="BF10" s="54" t="str">
        <f>IF(ISBLANK(Paramètres!$B$16),"",COUNTIF(Codes!BH17,1))</f>
        <v/>
      </c>
      <c r="BG10" s="54" t="str">
        <f>IF(ISBLANK(Paramètres!$B$16),"",COUNTIF(Codes!BI17,1))</f>
        <v/>
      </c>
      <c r="BH10" s="54" t="str">
        <f>IF(ISBLANK(Paramètres!$B$16),"",COUNTIF(Codes!BJ17,1))</f>
        <v/>
      </c>
      <c r="BI10" s="54" t="str">
        <f>IF(ISBLANK(Paramètres!$B$16),"",COUNTIF(Codes!BK17,1))</f>
        <v/>
      </c>
      <c r="BJ10" s="54" t="str">
        <f>IF(ISBLANK(Paramètres!$B$16),"",COUNTIF(Codes!BL17,1))</f>
        <v/>
      </c>
      <c r="BK10" s="54" t="str">
        <f>IF(ISBLANK(Paramètres!$B$16),"",COUNTIF(Codes!BM17,1))</f>
        <v/>
      </c>
      <c r="BL10" s="54" t="str">
        <f>IF(ISBLANK(Paramètres!$B$16),"",COUNTIF(Codes!BN17,1))</f>
        <v/>
      </c>
      <c r="BM10" s="54" t="str">
        <f>IF(ISBLANK(Paramètres!$B$16),"",COUNTIF(Codes!BO17,1))</f>
        <v/>
      </c>
      <c r="BN10" s="54" t="str">
        <f>IF(ISBLANK(Paramètres!$B$16),"",COUNTIF(Codes!BP17,1))</f>
        <v/>
      </c>
      <c r="BO10" s="54" t="str">
        <f>IF(ISBLANK(Paramètres!$B$16),"",COUNTIF(Codes!BQ17,1))</f>
        <v/>
      </c>
      <c r="BP10" s="54" t="str">
        <f>IF(ISBLANK(Paramètres!$B$16),"",COUNTIF(Codes!BR17,1))</f>
        <v/>
      </c>
      <c r="BQ10" s="54" t="str">
        <f>IF(ISBLANK(Paramètres!$B$16),"",COUNTIF(Codes!BS17,1))</f>
        <v/>
      </c>
      <c r="BR10" s="54" t="str">
        <f>IF(ISBLANK(Paramètres!$B$16),"",COUNTIF(Codes!BT17,1))</f>
        <v/>
      </c>
      <c r="BS10" s="54" t="str">
        <f>IF(ISBLANK(Paramètres!$B$16),"",COUNTIF(Codes!BU17,1))</f>
        <v/>
      </c>
      <c r="BT10" s="54" t="str">
        <f>IF(ISBLANK(Paramètres!$B$16),"",COUNTIF(Codes!BV17,1))</f>
        <v/>
      </c>
      <c r="BU10" s="54" t="str">
        <f>IF(ISBLANK(Paramètres!$B$16),"",COUNTIF(Codes!BW17,1))</f>
        <v/>
      </c>
      <c r="BV10" s="54" t="str">
        <f>IF(ISBLANK(Paramètres!$B$16),"",COUNTIF(Codes!BX17,1))</f>
        <v/>
      </c>
      <c r="BW10" s="54" t="str">
        <f>IF(ISBLANK(Paramètres!$B$16),"",COUNTIF(Codes!BY17,1))</f>
        <v/>
      </c>
      <c r="BX10" s="54" t="str">
        <f>IF(ISBLANK(Paramètres!$B$16),"",COUNTIF(Codes!BZ17,1))</f>
        <v/>
      </c>
      <c r="BY10" s="54" t="str">
        <f>IF(ISBLANK(Paramètres!$B$16),"",COUNTIF(Codes!CA17,1))</f>
        <v/>
      </c>
      <c r="BZ10" s="54" t="str">
        <f>IF(ISBLANK(Paramètres!$B$16),"",COUNTIF(Codes!CB17,1))</f>
        <v/>
      </c>
      <c r="CA10" s="54" t="str">
        <f>IF(ISBLANK(Paramètres!$B$16),"",COUNTIF(Codes!CC17,1))</f>
        <v/>
      </c>
      <c r="CB10" s="54" t="str">
        <f>IF(ISBLANK(Paramètres!$B$16),"",COUNTIF(Codes!CD17,1))</f>
        <v/>
      </c>
      <c r="CC10" s="54" t="str">
        <f>IF(ISBLANK(Paramètres!$B$16),"",COUNTIF(Codes!CE17,1))</f>
        <v/>
      </c>
      <c r="CD10" s="54" t="str">
        <f>IF(ISBLANK(Paramètres!$B$16),"",COUNTIF(Codes!CF17,1))</f>
        <v/>
      </c>
      <c r="CE10" s="54" t="str">
        <f>IF(ISBLANK(Paramètres!$B$16),"",COUNTIF(Codes!CG17,1))</f>
        <v/>
      </c>
      <c r="CF10" s="54" t="str">
        <f>IF(ISBLANK(Paramètres!$B$16),"",COUNTIF(Codes!CH17,1))</f>
        <v/>
      </c>
      <c r="CG10" s="54" t="str">
        <f>IF(ISBLANK(Paramètres!$B$16),"",COUNTIF(Codes!CI17,1))</f>
        <v/>
      </c>
      <c r="CH10" s="54" t="str">
        <f>IF(ISBLANK(Paramètres!$B$16),"",COUNTIF(Codes!CJ17,1))</f>
        <v/>
      </c>
      <c r="CI10" s="54" t="str">
        <f>IF(ISBLANK(Paramètres!$B$16),"",COUNTIF(Codes!CK17,1))</f>
        <v/>
      </c>
      <c r="CJ10" s="54" t="str">
        <f>IF(ISBLANK(Paramètres!$B$16),"",COUNTIF(Codes!CL17,1))</f>
        <v/>
      </c>
      <c r="CK10" s="54" t="str">
        <f>IF(ISBLANK(Paramètres!$B$16),"",COUNTIF(Codes!CM17,1))</f>
        <v/>
      </c>
      <c r="CL10" s="54" t="str">
        <f>IF(ISBLANK(Paramètres!$B$16),"",COUNTIF(Codes!CN17,1))</f>
        <v/>
      </c>
      <c r="CM10" s="54" t="str">
        <f>IF(ISBLANK(Paramètres!$B$16),"",COUNTIF(Codes!CO17,1))</f>
        <v/>
      </c>
      <c r="CN10" s="54" t="str">
        <f>IF(ISBLANK(Paramètres!$B$16),"",COUNTIF(Codes!CP17,1))</f>
        <v/>
      </c>
      <c r="CO10" s="54" t="str">
        <f>IF(ISBLANK(Paramètres!$B$16),"",COUNTIF(Codes!CQ17,1))</f>
        <v/>
      </c>
      <c r="CP10" s="54" t="str">
        <f>IF(ISBLANK(Paramètres!$B$16),"",COUNTIF(Codes!CR17,1))</f>
        <v/>
      </c>
      <c r="CQ10" s="54" t="str">
        <f>IF(ISBLANK(Paramètres!$B$16),"",COUNTIF(Codes!CS17,1))</f>
        <v/>
      </c>
      <c r="CR10" s="54" t="str">
        <f>IF(ISBLANK(Paramètres!$B$16),"",COUNTIF(Codes!CT17,1))</f>
        <v/>
      </c>
      <c r="CS10" s="54" t="str">
        <f>IF(ISBLANK(Paramètres!$B$16),"",COUNTIF(Codes!CU17,1))</f>
        <v/>
      </c>
      <c r="CT10" s="54" t="str">
        <f>IF(ISBLANK(Paramètres!$B$16),"",COUNTIF(Codes!CV17,1))</f>
        <v/>
      </c>
      <c r="CU10" s="54" t="str">
        <f>IF(ISBLANK(Paramètres!$B$16),"",COUNTIF(Codes!CW17,1))</f>
        <v/>
      </c>
      <c r="CV10" s="54" t="str">
        <f>IF(ISBLANK(Paramètres!$B$16),"",COUNTIF(Codes!CX17,1))</f>
        <v/>
      </c>
      <c r="CW10" s="54" t="str">
        <f>IF(ISBLANK(Paramètres!$B$16),"",COUNTIF(Codes!CY17,1))</f>
        <v/>
      </c>
      <c r="CX10" s="54" t="str">
        <f>IF(ISBLANK(Paramètres!$B$16),"",COUNTIF(Codes!CZ17,1))</f>
        <v/>
      </c>
      <c r="CY10" s="54" t="str">
        <f>IF(ISBLANK(Paramètres!$B$16),"",COUNTIF(Codes!DA17,1))</f>
        <v/>
      </c>
      <c r="CZ10" s="54" t="str">
        <f>IF(ISBLANK(Paramètres!$B$16),"",COUNTIF(Codes!DB17,1))</f>
        <v/>
      </c>
      <c r="DA10" s="54" t="str">
        <f>IF(ISBLANK(Paramètres!$B$16),"",COUNTIF(Codes!DC17,1))</f>
        <v/>
      </c>
      <c r="DB10" s="54" t="str">
        <f>IF(ISBLANK(Paramètres!$B$16),"",COUNTIF(Codes!DD17,1))</f>
        <v/>
      </c>
      <c r="DC10" s="54" t="str">
        <f>IF(ISBLANK(Paramètres!$B$16),"",COUNTIF(Codes!DE17,1))</f>
        <v/>
      </c>
      <c r="DD10" s="54" t="str">
        <f>IF(ISBLANK(Paramètres!$B$16),"",COUNTIF(Codes!DF17,1))</f>
        <v/>
      </c>
      <c r="DE10" s="54" t="str">
        <f>IF(ISBLANK(Paramètres!$B$16),"",COUNTIF(Codes!DG17,1))</f>
        <v/>
      </c>
      <c r="DF10" s="54" t="str">
        <f>IF(ISBLANK(Paramètres!$B$16),"",COUNTIF(Codes!DH17,1))</f>
        <v/>
      </c>
      <c r="DG10" s="54" t="str">
        <f>IF(ISBLANK(Paramètres!$B$16),"",COUNTIF(Codes!DI17,1))</f>
        <v/>
      </c>
      <c r="DH10" s="54" t="str">
        <f>IF(ISBLANK(Paramètres!$B$16),"",COUNTIF(Codes!DJ17,1))</f>
        <v/>
      </c>
      <c r="DI10" s="54" t="str">
        <f>IF(ISBLANK(Paramètres!$B$16),"",COUNTIF(Codes!DK17,1))</f>
        <v/>
      </c>
      <c r="DJ10" s="54" t="str">
        <f>IF(ISBLANK(Paramètres!$B$16),"",COUNTIF(Codes!DL17,1))</f>
        <v/>
      </c>
      <c r="DK10" s="54" t="str">
        <f>IF(ISBLANK(Paramètres!$B$16),"",COUNTIF(Codes!DM17,1))</f>
        <v/>
      </c>
      <c r="DL10" s="54" t="str">
        <f>IF(ISBLANK(Paramètres!$B$16),"",COUNTIF(Codes!DN17,1))</f>
        <v/>
      </c>
      <c r="DM10" s="54" t="str">
        <f>IF(ISBLANK(Paramètres!$B$16),"",COUNTIF(Codes!DO17,1))</f>
        <v/>
      </c>
      <c r="DN10" s="54" t="str">
        <f>IF(ISBLANK(Paramètres!$B$16),"",COUNTIF(Codes!DP17,1))</f>
        <v/>
      </c>
      <c r="DO10" s="54" t="str">
        <f>IF(ISBLANK(Paramètres!$B$16),"",COUNTIF(Codes!DQ17,1))</f>
        <v/>
      </c>
      <c r="DP10" s="54" t="str">
        <f>IF(ISBLANK(Paramètres!$B$16),"",COUNTIF(Codes!DR17,1))</f>
        <v/>
      </c>
      <c r="DQ10" s="54" t="str">
        <f>IF(ISBLANK(Paramètres!$B$16),"",COUNTIF(Codes!DS17,1))</f>
        <v/>
      </c>
      <c r="DR10" s="54" t="str">
        <f>IF(ISBLANK(Paramètres!$B$16),"",COUNTIF(Codes!DT17,1))</f>
        <v/>
      </c>
      <c r="DS10" s="54" t="str">
        <f>IF(ISBLANK(Paramètres!$B$16),"",COUNTIF(Codes!DU17,1))</f>
        <v/>
      </c>
      <c r="DT10" s="54" t="str">
        <f>IF(ISBLANK(Paramètres!$B$16),"",COUNTIF(Codes!DV17,1))</f>
        <v/>
      </c>
      <c r="DU10" s="54" t="str">
        <f>IF(ISBLANK(Paramètres!$B$16),"",COUNTIF(Codes!DW17,1))</f>
        <v/>
      </c>
      <c r="DV10" s="54" t="str">
        <f>IF(ISBLANK(Paramètres!$B$16),"",COUNTIF(Codes!DX17,1))</f>
        <v/>
      </c>
      <c r="DW10" s="54" t="str">
        <f>IF(ISBLANK(Paramètres!$B$16),"",COUNTIF(Codes!DY17,1))</f>
        <v/>
      </c>
      <c r="DX10" s="54" t="str">
        <f>IF(ISBLANK(Paramètres!$B$16),"",COUNTIF(Codes!DZ17,1))</f>
        <v/>
      </c>
      <c r="DY10" s="54" t="str">
        <f>IF(ISBLANK(Paramètres!$B$16),"",COUNTIF(Codes!EA17,1))</f>
        <v/>
      </c>
      <c r="DZ10" s="54" t="str">
        <f>IF(ISBLANK(Paramètres!$B$16),"",COUNTIF(Codes!EB17,1))</f>
        <v/>
      </c>
      <c r="EA10" s="54" t="str">
        <f>IF(ISBLANK(Paramètres!$B$16),"",COUNTIF(Codes!EC17,1))</f>
        <v/>
      </c>
      <c r="EB10" s="54" t="str">
        <f>IF(ISBLANK(Paramètres!$B$16),"",COUNTIF(Codes!ED17,1))</f>
        <v/>
      </c>
      <c r="EC10" s="54" t="str">
        <f>IF(ISBLANK(Paramètres!$B$16),"",COUNTIF(Codes!EE17,1))</f>
        <v/>
      </c>
      <c r="ED10" s="54" t="str">
        <f>IF(ISBLANK(Paramètres!$B$16),"",COUNTIF(Codes!EF17,1))</f>
        <v/>
      </c>
      <c r="EE10" s="54" t="str">
        <f>IF(ISBLANK(Paramètres!$B$16),"",COUNTIF(Codes!EG17,1))</f>
        <v/>
      </c>
      <c r="EF10" s="54" t="str">
        <f>IF(ISBLANK(Paramètres!$B$16),"",COUNTIF(Codes!EH17,1))</f>
        <v/>
      </c>
      <c r="EG10" s="54" t="str">
        <f>IF(ISBLANK(Paramètres!$B$16),"",COUNTIF(Codes!EI17,1))</f>
        <v/>
      </c>
      <c r="EH10" s="54" t="str">
        <f>IF(ISBLANK(Paramètres!$B$16),"",COUNTIF(Codes!EJ17,1))</f>
        <v/>
      </c>
      <c r="EI10" s="54" t="str">
        <f>IF(ISBLANK(Paramètres!$B$16),"",COUNTIF(Codes!EK17,1))</f>
        <v/>
      </c>
      <c r="EJ10" s="54" t="str">
        <f>IF(ISBLANK(Paramètres!$B$16),"",COUNTIF(Codes!EL17,1))</f>
        <v/>
      </c>
      <c r="EK10" s="54" t="str">
        <f>IF(ISBLANK(Paramètres!$B$16),"",COUNTIF(Codes!EM17,1))</f>
        <v/>
      </c>
      <c r="EL10" s="54" t="str">
        <f>IF(ISBLANK(Paramètres!$B$16),"",COUNTIF(Codes!EN17,1))</f>
        <v/>
      </c>
      <c r="EM10" s="54" t="str">
        <f>IF(ISBLANK(Paramètres!$B$16),"",COUNTIF(Codes!EO17,1))</f>
        <v/>
      </c>
      <c r="EN10" s="54" t="str">
        <f>IF(ISBLANK(Paramètres!$B$16),"",COUNTIF(Codes!EP17,1))</f>
        <v/>
      </c>
      <c r="EO10" s="54" t="str">
        <f>IF(ISBLANK(Paramètres!$B$16),"",COUNTIF(Codes!EQ17,1))</f>
        <v/>
      </c>
      <c r="EP10" s="54" t="str">
        <f>IF(ISBLANK(Paramètres!$B$16),"",COUNTIF(Codes!ER17,1))</f>
        <v/>
      </c>
      <c r="EQ10" s="54" t="str">
        <f>IF(ISBLANK(Paramètres!$B$16),"",COUNTIF(Codes!ES17,1))</f>
        <v/>
      </c>
      <c r="ER10" s="54" t="str">
        <f>IF(ISBLANK(Paramètres!$B$16),"",COUNTIF(Codes!ET17,1))</f>
        <v/>
      </c>
      <c r="ES10" s="54" t="str">
        <f>IF(ISBLANK(Paramètres!$B$16),"",COUNTIF(Codes!EU17,1))</f>
        <v/>
      </c>
      <c r="ET10" s="54" t="str">
        <f>IF(ISBLANK(Paramètres!$B$16),"",COUNTIF(Codes!EV17,1))</f>
        <v/>
      </c>
      <c r="EU10" s="54" t="str">
        <f>IF(ISBLANK(Paramètres!$B$16),"",COUNTIF(Codes!EW17,1))</f>
        <v/>
      </c>
      <c r="EV10" s="54" t="str">
        <f>IF(ISBLANK(Paramètres!$B$16),"",COUNTIF(Codes!EX17,1))</f>
        <v/>
      </c>
      <c r="EW10" s="54" t="str">
        <f>IF(ISBLANK(Paramètres!$B$16),"",COUNTIF(Codes!EY17,1))</f>
        <v/>
      </c>
      <c r="EX10" s="54" t="str">
        <f>IF(ISBLANK(Paramètres!$B$16),"",COUNTIF(Codes!EZ17,1))</f>
        <v/>
      </c>
      <c r="EY10" s="54" t="str">
        <f>IF(ISBLANK(Paramètres!$B$16),"",COUNTIF(Codes!FA17,1))</f>
        <v/>
      </c>
      <c r="EZ10" s="54" t="str">
        <f>IF(ISBLANK(Paramètres!$B$16),"",COUNTIF(Codes!FB17,1))</f>
        <v/>
      </c>
      <c r="FA10" s="54" t="str">
        <f>IF(ISBLANK(Paramètres!$B$16),"",COUNTIF(Codes!FC17,1))</f>
        <v/>
      </c>
      <c r="FB10" s="54" t="str">
        <f>IF(ISBLANK(Paramètres!$B$16),"",COUNTIF(Codes!FD17,1))</f>
        <v/>
      </c>
      <c r="FC10" s="54" t="str">
        <f>IF(ISBLANK(Paramètres!$B$16),"",COUNTIF(Codes!FE17,1))</f>
        <v/>
      </c>
      <c r="FD10" s="54" t="str">
        <f>IF(ISBLANK(Paramètres!$B$16),"",COUNTIF(Codes!FF17,1))</f>
        <v/>
      </c>
      <c r="FE10" s="54" t="str">
        <f>IF(ISBLANK(Paramètres!$B$16),"",COUNTIF(Codes!FG17,1))</f>
        <v/>
      </c>
      <c r="FF10" s="54" t="str">
        <f>IF(ISBLANK(Paramètres!$B$16),"",COUNTIF(Codes!FH17,1))</f>
        <v/>
      </c>
      <c r="FG10" s="54" t="str">
        <f>IF(ISBLANK(Paramètres!$B$16),"",COUNTIF(Codes!FI17,1))</f>
        <v/>
      </c>
      <c r="FH10" s="54" t="str">
        <f>IF(ISBLANK(Paramètres!$B$16),"",COUNTIF(Codes!FJ17,1))</f>
        <v/>
      </c>
      <c r="FI10" s="54" t="str">
        <f>IF(ISBLANK(Paramètres!$B$16),"",COUNTIF(Codes!FK17,1))</f>
        <v/>
      </c>
      <c r="FJ10" s="54" t="str">
        <f>IF(ISBLANK(Paramètres!$B$16),"",COUNTIF(Codes!FL17,1))</f>
        <v/>
      </c>
      <c r="FK10" s="54" t="str">
        <f>IF(ISBLANK(Paramètres!$B$16),"",COUNTIF(Codes!FM17,1))</f>
        <v/>
      </c>
      <c r="FL10" s="54" t="str">
        <f>IF(ISBLANK(Paramètres!$B$16),"",COUNTIF(Codes!FN17,1))</f>
        <v/>
      </c>
      <c r="FM10" s="54" t="str">
        <f>IF(ISBLANK(Paramètres!$B$16),"",COUNTIF(Codes!FO17,1))</f>
        <v/>
      </c>
      <c r="FN10" s="54" t="str">
        <f>IF(ISBLANK(Paramètres!$B$16),"",COUNTIF(Codes!FP17,1))</f>
        <v/>
      </c>
      <c r="FO10" s="54" t="str">
        <f>IF(ISBLANK(Paramètres!$B$16),"",COUNTIF(Codes!FQ17,1))</f>
        <v/>
      </c>
      <c r="FP10" s="54" t="str">
        <f>IF(ISBLANK(Paramètres!$B$16),"",COUNTIF(Codes!FR17,1))</f>
        <v/>
      </c>
      <c r="FQ10" s="54" t="str">
        <f>IF(ISBLANK(Paramètres!$B$16),"",COUNTIF(Codes!FS17,1))</f>
        <v/>
      </c>
      <c r="FR10" s="54" t="str">
        <f>IF(ISBLANK(Paramètres!$B$16),"",COUNTIF(Codes!FT17,1))</f>
        <v/>
      </c>
      <c r="FS10" s="54" t="str">
        <f>IF(ISBLANK(Paramètres!$B$16),"",COUNTIF(Codes!FU17,1))</f>
        <v/>
      </c>
      <c r="FT10" s="54" t="str">
        <f>IF(ISBLANK(Paramètres!$B$16),"",COUNTIF(Codes!FV17,1))</f>
        <v/>
      </c>
      <c r="FU10" s="54" t="str">
        <f>IF(ISBLANK(Paramètres!$B$16),"",COUNTIF(Codes!FW17,1))</f>
        <v/>
      </c>
      <c r="FV10" s="54" t="str">
        <f>IF(ISBLANK(Paramètres!$B$16),"",COUNTIF(Codes!FX17,1))</f>
        <v/>
      </c>
      <c r="FW10" s="54" t="str">
        <f>IF(ISBLANK(Paramètres!$B$16),"",COUNTIF(Codes!FY17,1))</f>
        <v/>
      </c>
      <c r="FX10" s="54" t="str">
        <f>IF(ISBLANK(Paramètres!$B$16),"",COUNTIF(Codes!FZ17,1))</f>
        <v/>
      </c>
      <c r="FY10" s="54" t="str">
        <f>IF(ISBLANK(Paramètres!$B$16),"",COUNTIF(Codes!GA17,1))</f>
        <v/>
      </c>
      <c r="FZ10" s="54" t="str">
        <f>IF(ISBLANK(Paramètres!$B$16),"",COUNTIF(Codes!GB17,1))</f>
        <v/>
      </c>
      <c r="GA10" s="54" t="str">
        <f>IF(ISBLANK(Paramètres!$B$16),"",COUNTIF(Codes!GC17,1))</f>
        <v/>
      </c>
      <c r="GB10" s="54" t="str">
        <f>IF(ISBLANK(Paramètres!$B$16),"",COUNTIF(Codes!GD17,1))</f>
        <v/>
      </c>
      <c r="GC10" s="54" t="str">
        <f>IF(ISBLANK(Paramètres!$B$16),"",COUNTIF(Codes!GE17,1))</f>
        <v/>
      </c>
      <c r="GD10" s="54" t="str">
        <f>IF(ISBLANK(Paramètres!$B$16),"",COUNTIF(Codes!GF17,1))</f>
        <v/>
      </c>
      <c r="GE10" s="54" t="str">
        <f>IF(ISBLANK(Paramètres!$B$16),"",COUNTIF(Codes!GG17,1))</f>
        <v/>
      </c>
      <c r="GF10" s="54" t="str">
        <f>IF(ISBLANK(Paramètres!$B$16),"",COUNTIF(Codes!GH17,1))</f>
        <v/>
      </c>
      <c r="GG10" s="54" t="str">
        <f>IF(ISBLANK(Paramètres!$B$16),"",COUNTIF(Codes!GI17,1))</f>
        <v/>
      </c>
      <c r="GH10" s="54" t="str">
        <f>IF(ISBLANK(Paramètres!$B$16),"",COUNTIF(Codes!GJ17,1))</f>
        <v/>
      </c>
      <c r="GI10" s="54" t="str">
        <f>IF(ISBLANK(Paramètres!$B$16),"",COUNTIF(Codes!GK17,1))</f>
        <v/>
      </c>
      <c r="GJ10" s="54" t="str">
        <f>IF(ISBLANK(Paramètres!$B$16),"",COUNTIF(Codes!GL17,1))</f>
        <v/>
      </c>
      <c r="GK10" s="54" t="str">
        <f>IF(ISBLANK(Paramètres!$B$16),"",COUNTIF(Codes!GM17,1))</f>
        <v/>
      </c>
      <c r="GL10" s="54" t="str">
        <f>IF(ISBLANK(Paramètres!$B$16),"",COUNTIF(Codes!GN17,1))</f>
        <v/>
      </c>
      <c r="GM10" s="54" t="str">
        <f>IF(ISBLANK(Paramètres!B16),"",AVERAGE(B10:CX10))</f>
        <v/>
      </c>
      <c r="GN10" s="54" t="str">
        <f>IF(ISBLANK(Paramètres!B16),"",AVERAGE(CY10:GL10))</f>
        <v/>
      </c>
      <c r="GO10" s="54" t="str">
        <f>IF(ISBLANK(Paramètres!B16),"",AVERAGE(C10:GL10))</f>
        <v/>
      </c>
      <c r="GP10" s="54" t="str">
        <f>IF(ISBLANK(Paramètres!B16),"",AVERAGE(CY10:DZ10))</f>
        <v/>
      </c>
      <c r="GQ10" s="54" t="str">
        <f>IF(ISBLANK(Paramètres!B16),"",AVERAGE(EA10:FK10))</f>
        <v/>
      </c>
      <c r="GR10" s="54" t="str">
        <f>IF(ISBLANK(Paramètres!B16),"",AVERAGE(FL10:FW10))</f>
        <v/>
      </c>
      <c r="GS10" s="54" t="str">
        <f>IF(ISBLANK(Paramètres!B16),"",AVERAGE(FX10:GL10))</f>
        <v/>
      </c>
      <c r="GT10" s="54" t="str">
        <f>IF(ISBLANK(Paramètres!B16),"",AVERAGE(Calculs!M10:R10,Calculs!AN10:AY10,Calculs!BE10:BI10,Calculs!BT10:BX10,Calculs!CD10:CO10))</f>
        <v/>
      </c>
      <c r="GU10" s="54" t="str">
        <f>IF(ISBLANK(Paramètres!B16),"",AVERAGE(Calculs!AI10:AM10,Calculs!BJ10:BP10,Calculs!BY10:CC10))</f>
        <v/>
      </c>
      <c r="GV10" s="54" t="str">
        <f>IF(ISBLANK(Paramètres!B16),"",AVERAGE(Calculs!B10:L10,Calculs!S10:AH10,Calculs!AZ10:BD10,Calculs!BQ10:BS10))</f>
        <v/>
      </c>
      <c r="GW10" s="54" t="str">
        <f>IF(ISBLANK(Paramètres!B16),"",AVERAGE(CP10:CX10))</f>
        <v/>
      </c>
    </row>
    <row r="11" spans="1:205" s="23" customFormat="1" ht="24" customHeight="1" thickBot="1" x14ac:dyDescent="0.4">
      <c r="A11" s="22" t="str">
        <f>Codes!C18</f>
        <v/>
      </c>
      <c r="B11" s="54" t="str">
        <f>IF(ISBLANK(Paramètres!$B17),"",COUNTIF(Codes!D18,1))</f>
        <v/>
      </c>
      <c r="C11" s="54" t="str">
        <f>IF(ISBLANK(Paramètres!$B17),"",COUNTIF(Codes!E18,1))</f>
        <v/>
      </c>
      <c r="D11" s="54" t="str">
        <f>IF(ISBLANK(Paramètres!$B17),"",COUNTIF(Codes!F18,1))</f>
        <v/>
      </c>
      <c r="E11" s="54" t="str">
        <f>IF(ISBLANK(Paramètres!$B$17),"",COUNTIF(Codes!G18,1))</f>
        <v/>
      </c>
      <c r="F11" s="54" t="str">
        <f>IF(ISBLANK(Paramètres!$B$17),"",COUNTIF(Codes!H18,1))</f>
        <v/>
      </c>
      <c r="G11" s="54" t="str">
        <f>IF(ISBLANK(Paramètres!$B$17),"",COUNTIF(Codes!I18,1))</f>
        <v/>
      </c>
      <c r="H11" s="54" t="str">
        <f>IF(ISBLANK(Paramètres!$B$17),"",COUNTIF(Codes!J18,1))</f>
        <v/>
      </c>
      <c r="I11" s="54" t="str">
        <f>IF(ISBLANK(Paramètres!$B$17),"",COUNTIF(Codes!K18,1))</f>
        <v/>
      </c>
      <c r="J11" s="54" t="str">
        <f>IF(ISBLANK(Paramètres!$B$17),"",COUNTIF(Codes!L18,1))</f>
        <v/>
      </c>
      <c r="K11" s="54" t="str">
        <f>IF(ISBLANK(Paramètres!$B$17),"",COUNTIF(Codes!M18,1))</f>
        <v/>
      </c>
      <c r="L11" s="54" t="str">
        <f>IF(ISBLANK(Paramètres!$B$17),"",COUNTIF(Codes!N18,1))</f>
        <v/>
      </c>
      <c r="M11" s="54" t="str">
        <f>IF(ISBLANK(Paramètres!$B$17),"",COUNTIF(Codes!O18,1))</f>
        <v/>
      </c>
      <c r="N11" s="54" t="str">
        <f>IF(ISBLANK(Paramètres!$B$17),"",COUNTIF(Codes!P18,1))</f>
        <v/>
      </c>
      <c r="O11" s="54" t="str">
        <f>IF(ISBLANK(Paramètres!$B17),"",COUNTIF(Codes!Q18,1))</f>
        <v/>
      </c>
      <c r="P11" s="54" t="str">
        <f>IF(ISBLANK(Paramètres!$B$17),"",COUNTIF(Codes!R18,1))</f>
        <v/>
      </c>
      <c r="Q11" s="54" t="str">
        <f>IF(ISBLANK(Paramètres!$B$17),"",COUNTIF(Codes!S18,1))</f>
        <v/>
      </c>
      <c r="R11" s="54" t="str">
        <f>IF(ISBLANK(Paramètres!$B$17),"",COUNTIF(Codes!T18,1))</f>
        <v/>
      </c>
      <c r="S11" s="54" t="str">
        <f>IF(ISBLANK(Paramètres!$B$17),"",COUNTIF(Codes!U18,1))</f>
        <v/>
      </c>
      <c r="T11" s="54" t="str">
        <f>IF(ISBLANK(Paramètres!$B$17),"",COUNTIF(Codes!V18,1))</f>
        <v/>
      </c>
      <c r="U11" s="54" t="str">
        <f>IF(ISBLANK(Paramètres!$B$17),"",COUNTIF(Codes!W18,1))</f>
        <v/>
      </c>
      <c r="V11" s="54" t="str">
        <f>IF(ISBLANK(Paramètres!$B$17),"",COUNTIF(Codes!X18,1))</f>
        <v/>
      </c>
      <c r="W11" s="54" t="str">
        <f>IF(ISBLANK(Paramètres!$B$17),"",COUNTIF(Codes!Y18,1))</f>
        <v/>
      </c>
      <c r="X11" s="54" t="str">
        <f>IF(ISBLANK(Paramètres!$B$17),"",COUNTIF(Codes!Z18,1))</f>
        <v/>
      </c>
      <c r="Y11" s="54" t="str">
        <f>IF(ISBLANK(Paramètres!$B$17),"",COUNTIF(Codes!AA18,1))</f>
        <v/>
      </c>
      <c r="Z11" s="54" t="str">
        <f>IF(ISBLANK(Paramètres!$B$17),"",COUNTIF(Codes!AB18,1))</f>
        <v/>
      </c>
      <c r="AA11" s="54" t="str">
        <f>IF(ISBLANK(Paramètres!$B$17),"",COUNTIF(Codes!AC18,1))</f>
        <v/>
      </c>
      <c r="AB11" s="54" t="str">
        <f>IF(ISBLANK(Paramètres!$B$17),"",COUNTIF(Codes!AD18,1))</f>
        <v/>
      </c>
      <c r="AC11" s="54" t="str">
        <f>IF(ISBLANK(Paramètres!$B$17),"",COUNTIF(Codes!AE18,1))</f>
        <v/>
      </c>
      <c r="AD11" s="54" t="str">
        <f>IF(ISBLANK(Paramètres!$B$17),"",COUNTIF(Codes!AF18,1))</f>
        <v/>
      </c>
      <c r="AE11" s="54" t="str">
        <f>IF(ISBLANK(Paramètres!$B$17),"",COUNTIF(Codes!AG18,1))</f>
        <v/>
      </c>
      <c r="AF11" s="54" t="str">
        <f>IF(ISBLANK(Paramètres!$B$17),"",COUNTIF(Codes!AH18,1))</f>
        <v/>
      </c>
      <c r="AG11" s="54" t="str">
        <f>IF(ISBLANK(Paramètres!$B$17),"",COUNTIF(Codes!AI18,1))</f>
        <v/>
      </c>
      <c r="AH11" s="54" t="str">
        <f>IF(ISBLANK(Paramètres!$B$17),"",COUNTIF(Codes!AJ18,1))</f>
        <v/>
      </c>
      <c r="AI11" s="54" t="str">
        <f>IF(ISBLANK(Paramètres!$B$17),"",COUNTIF(Codes!AK18,1))</f>
        <v/>
      </c>
      <c r="AJ11" s="54" t="str">
        <f>IF(ISBLANK(Paramètres!$B$17),"",COUNTIF(Codes!AL18,1))</f>
        <v/>
      </c>
      <c r="AK11" s="54" t="str">
        <f>IF(ISBLANK(Paramètres!$B$17),"",COUNTIF(Codes!AM18,1))</f>
        <v/>
      </c>
      <c r="AL11" s="54" t="str">
        <f>IF(ISBLANK(Paramètres!$B$17),"",COUNTIF(Codes!AN18,1))</f>
        <v/>
      </c>
      <c r="AM11" s="54" t="str">
        <f>IF(ISBLANK(Paramètres!$B$17),"",COUNTIF(Codes!AO18,1))</f>
        <v/>
      </c>
      <c r="AN11" s="54" t="str">
        <f>IF(ISBLANK(Paramètres!$B$17),"",COUNTIF(Codes!AP18,1))</f>
        <v/>
      </c>
      <c r="AO11" s="54" t="str">
        <f>IF(ISBLANK(Paramètres!$B$17),"",COUNTIF(Codes!AQ18,1))</f>
        <v/>
      </c>
      <c r="AP11" s="54" t="str">
        <f>IF(ISBLANK(Paramètres!$B$17),"",COUNTIF(Codes!AR18,1))</f>
        <v/>
      </c>
      <c r="AQ11" s="54" t="str">
        <f>IF(ISBLANK(Paramètres!$B$17),"",COUNTIF(Codes!AS18,1))</f>
        <v/>
      </c>
      <c r="AR11" s="54" t="str">
        <f>IF(ISBLANK(Paramètres!$B$17),"",COUNTIF(Codes!AT18,1))</f>
        <v/>
      </c>
      <c r="AS11" s="54" t="str">
        <f>IF(ISBLANK(Paramètres!$B$17),"",COUNTIF(Codes!AU18,1))</f>
        <v/>
      </c>
      <c r="AT11" s="54" t="str">
        <f>IF(ISBLANK(Paramètres!$B$17),"",COUNTIF(Codes!AV18,1))</f>
        <v/>
      </c>
      <c r="AU11" s="54" t="str">
        <f>IF(ISBLANK(Paramètres!$B$17),"",COUNTIF(Codes!AW18,1))</f>
        <v/>
      </c>
      <c r="AV11" s="54" t="str">
        <f>IF(ISBLANK(Paramètres!$B$17),"",COUNTIF(Codes!AX18,1))</f>
        <v/>
      </c>
      <c r="AW11" s="54" t="str">
        <f>IF(ISBLANK(Paramètres!$B$17),"",COUNTIF(Codes!AY18,1))</f>
        <v/>
      </c>
      <c r="AX11" s="54" t="str">
        <f>IF(ISBLANK(Paramètres!$B$17),"",COUNTIF(Codes!AZ18,1))</f>
        <v/>
      </c>
      <c r="AY11" s="54" t="str">
        <f>IF(ISBLANK(Paramètres!$B$17),"",COUNTIF(Codes!BA18,1))</f>
        <v/>
      </c>
      <c r="AZ11" s="54" t="str">
        <f>IF(ISBLANK(Paramètres!$B$17),"",COUNTIF(Codes!BB18,1))</f>
        <v/>
      </c>
      <c r="BA11" s="54" t="str">
        <f>IF(ISBLANK(Paramètres!$B$17),"",COUNTIF(Codes!BC18,1))</f>
        <v/>
      </c>
      <c r="BB11" s="54" t="str">
        <f>IF(ISBLANK(Paramètres!$B$17),"",COUNTIF(Codes!BD18,1))</f>
        <v/>
      </c>
      <c r="BC11" s="54" t="str">
        <f>IF(ISBLANK(Paramètres!$B$17),"",COUNTIF(Codes!BE18,1))</f>
        <v/>
      </c>
      <c r="BD11" s="54" t="str">
        <f>IF(ISBLANK(Paramètres!$B$17),"",COUNTIF(Codes!BF18,1))</f>
        <v/>
      </c>
      <c r="BE11" s="54" t="str">
        <f>IF(ISBLANK(Paramètres!$B$17),"",COUNTIF(Codes!BG18,1))</f>
        <v/>
      </c>
      <c r="BF11" s="54" t="str">
        <f>IF(ISBLANK(Paramètres!$B$17),"",COUNTIF(Codes!BH18,1))</f>
        <v/>
      </c>
      <c r="BG11" s="54" t="str">
        <f>IF(ISBLANK(Paramètres!$B$17),"",COUNTIF(Codes!BI18,1))</f>
        <v/>
      </c>
      <c r="BH11" s="54" t="str">
        <f>IF(ISBLANK(Paramètres!$B$17),"",COUNTIF(Codes!BJ18,1))</f>
        <v/>
      </c>
      <c r="BI11" s="54" t="str">
        <f>IF(ISBLANK(Paramètres!$B$17),"",COUNTIF(Codes!BK18,1))</f>
        <v/>
      </c>
      <c r="BJ11" s="54" t="str">
        <f>IF(ISBLANK(Paramètres!$B$17),"",COUNTIF(Codes!BL18,1))</f>
        <v/>
      </c>
      <c r="BK11" s="54" t="str">
        <f>IF(ISBLANK(Paramètres!$B$17),"",COUNTIF(Codes!BM18,1))</f>
        <v/>
      </c>
      <c r="BL11" s="54" t="str">
        <f>IF(ISBLANK(Paramètres!$B$17),"",COUNTIF(Codes!BN18,1))</f>
        <v/>
      </c>
      <c r="BM11" s="54" t="str">
        <f>IF(ISBLANK(Paramètres!$B$17),"",COUNTIF(Codes!BO18,1))</f>
        <v/>
      </c>
      <c r="BN11" s="54" t="str">
        <f>IF(ISBLANK(Paramètres!$B$17),"",COUNTIF(Codes!BP18,1))</f>
        <v/>
      </c>
      <c r="BO11" s="54" t="str">
        <f>IF(ISBLANK(Paramètres!$B$17),"",COUNTIF(Codes!BQ18,1))</f>
        <v/>
      </c>
      <c r="BP11" s="54" t="str">
        <f>IF(ISBLANK(Paramètres!$B$17),"",COUNTIF(Codes!BR18,1))</f>
        <v/>
      </c>
      <c r="BQ11" s="54" t="str">
        <f>IF(ISBLANK(Paramètres!$B$17),"",COUNTIF(Codes!BS18,1))</f>
        <v/>
      </c>
      <c r="BR11" s="54" t="str">
        <f>IF(ISBLANK(Paramètres!$B$17),"",COUNTIF(Codes!BT18,1))</f>
        <v/>
      </c>
      <c r="BS11" s="54" t="str">
        <f>IF(ISBLANK(Paramètres!$B$17),"",COUNTIF(Codes!BU18,1))</f>
        <v/>
      </c>
      <c r="BT11" s="54" t="str">
        <f>IF(ISBLANK(Paramètres!$B$17),"",COUNTIF(Codes!BV18,1))</f>
        <v/>
      </c>
      <c r="BU11" s="54" t="str">
        <f>IF(ISBLANK(Paramètres!$B$17),"",COUNTIF(Codes!BW18,1))</f>
        <v/>
      </c>
      <c r="BV11" s="54" t="str">
        <f>IF(ISBLANK(Paramètres!$B$17),"",COUNTIF(Codes!BX18,1))</f>
        <v/>
      </c>
      <c r="BW11" s="54" t="str">
        <f>IF(ISBLANK(Paramètres!$B$17),"",COUNTIF(Codes!BY18,1))</f>
        <v/>
      </c>
      <c r="BX11" s="54" t="str">
        <f>IF(ISBLANK(Paramètres!$B$17),"",COUNTIF(Codes!BZ18,1))</f>
        <v/>
      </c>
      <c r="BY11" s="54" t="str">
        <f>IF(ISBLANK(Paramètres!$B$17),"",COUNTIF(Codes!CA18,1))</f>
        <v/>
      </c>
      <c r="BZ11" s="54" t="str">
        <f>IF(ISBLANK(Paramètres!$B$17),"",COUNTIF(Codes!CB18,1))</f>
        <v/>
      </c>
      <c r="CA11" s="54" t="str">
        <f>IF(ISBLANK(Paramètres!$B$17),"",COUNTIF(Codes!CC18,1))</f>
        <v/>
      </c>
      <c r="CB11" s="54" t="str">
        <f>IF(ISBLANK(Paramètres!$B$17),"",COUNTIF(Codes!CD18,1))</f>
        <v/>
      </c>
      <c r="CC11" s="54" t="str">
        <f>IF(ISBLANK(Paramètres!$B$17),"",COUNTIF(Codes!CE18,1))</f>
        <v/>
      </c>
      <c r="CD11" s="54" t="str">
        <f>IF(ISBLANK(Paramètres!$B$17),"",COUNTIF(Codes!CF18,1))</f>
        <v/>
      </c>
      <c r="CE11" s="54" t="str">
        <f>IF(ISBLANK(Paramètres!$B$17),"",COUNTIF(Codes!CG18,1))</f>
        <v/>
      </c>
      <c r="CF11" s="54" t="str">
        <f>IF(ISBLANK(Paramètres!$B$17),"",COUNTIF(Codes!CH18,1))</f>
        <v/>
      </c>
      <c r="CG11" s="54" t="str">
        <f>IF(ISBLANK(Paramètres!$B$17),"",COUNTIF(Codes!CI18,1))</f>
        <v/>
      </c>
      <c r="CH11" s="54" t="str">
        <f>IF(ISBLANK(Paramètres!$B$17),"",COUNTIF(Codes!CJ18,1))</f>
        <v/>
      </c>
      <c r="CI11" s="54" t="str">
        <f>IF(ISBLANK(Paramètres!$B$17),"",COUNTIF(Codes!CK18,1))</f>
        <v/>
      </c>
      <c r="CJ11" s="54" t="str">
        <f>IF(ISBLANK(Paramètres!$B$17),"",COUNTIF(Codes!CL18,1))</f>
        <v/>
      </c>
      <c r="CK11" s="54" t="str">
        <f>IF(ISBLANK(Paramètres!$B$17),"",COUNTIF(Codes!CM18,1))</f>
        <v/>
      </c>
      <c r="CL11" s="54" t="str">
        <f>IF(ISBLANK(Paramètres!$B$17),"",COUNTIF(Codes!CN18,1))</f>
        <v/>
      </c>
      <c r="CM11" s="54" t="str">
        <f>IF(ISBLANK(Paramètres!$B$17),"",COUNTIF(Codes!CO18,1))</f>
        <v/>
      </c>
      <c r="CN11" s="54" t="str">
        <f>IF(ISBLANK(Paramètres!$B$17),"",COUNTIF(Codes!CP18,1))</f>
        <v/>
      </c>
      <c r="CO11" s="54" t="str">
        <f>IF(ISBLANK(Paramètres!$B$17),"",COUNTIF(Codes!CQ18,1))</f>
        <v/>
      </c>
      <c r="CP11" s="54" t="str">
        <f>IF(ISBLANK(Paramètres!$B$17),"",COUNTIF(Codes!CR18,1))</f>
        <v/>
      </c>
      <c r="CQ11" s="54" t="str">
        <f>IF(ISBLANK(Paramètres!$B$17),"",COUNTIF(Codes!CS18,1))</f>
        <v/>
      </c>
      <c r="CR11" s="54" t="str">
        <f>IF(ISBLANK(Paramètres!$B$17),"",COUNTIF(Codes!CT18,1))</f>
        <v/>
      </c>
      <c r="CS11" s="54" t="str">
        <f>IF(ISBLANK(Paramètres!$B$17),"",COUNTIF(Codes!CU18,1))</f>
        <v/>
      </c>
      <c r="CT11" s="54" t="str">
        <f>IF(ISBLANK(Paramètres!$B$17),"",COUNTIF(Codes!CV18,1))</f>
        <v/>
      </c>
      <c r="CU11" s="54" t="str">
        <f>IF(ISBLANK(Paramètres!$B$17),"",COUNTIF(Codes!CW18,1))</f>
        <v/>
      </c>
      <c r="CV11" s="54" t="str">
        <f>IF(ISBLANK(Paramètres!$B$17),"",COUNTIF(Codes!CX18,1))</f>
        <v/>
      </c>
      <c r="CW11" s="54" t="str">
        <f>IF(ISBLANK(Paramètres!$B$17),"",COUNTIF(Codes!CY18,1))</f>
        <v/>
      </c>
      <c r="CX11" s="54" t="str">
        <f>IF(ISBLANK(Paramètres!$B$17),"",COUNTIF(Codes!CZ18,1))</f>
        <v/>
      </c>
      <c r="CY11" s="54" t="str">
        <f>IF(ISBLANK(Paramètres!$B$17),"",COUNTIF(Codes!DA18,1))</f>
        <v/>
      </c>
      <c r="CZ11" s="54" t="str">
        <f>IF(ISBLANK(Paramètres!$B$17),"",COUNTIF(Codes!DB18,1))</f>
        <v/>
      </c>
      <c r="DA11" s="54" t="str">
        <f>IF(ISBLANK(Paramètres!$B$17),"",COUNTIF(Codes!DC18,1))</f>
        <v/>
      </c>
      <c r="DB11" s="54" t="str">
        <f>IF(ISBLANK(Paramètres!$B$17),"",COUNTIF(Codes!DD18,1))</f>
        <v/>
      </c>
      <c r="DC11" s="54" t="str">
        <f>IF(ISBLANK(Paramètres!$B$17),"",COUNTIF(Codes!DE18,1))</f>
        <v/>
      </c>
      <c r="DD11" s="54" t="str">
        <f>IF(ISBLANK(Paramètres!$B$17),"",COUNTIF(Codes!DF18,1))</f>
        <v/>
      </c>
      <c r="DE11" s="54" t="str">
        <f>IF(ISBLANK(Paramètres!$B$17),"",COUNTIF(Codes!DG18,1))</f>
        <v/>
      </c>
      <c r="DF11" s="54" t="str">
        <f>IF(ISBLANK(Paramètres!$B$17),"",COUNTIF(Codes!DH18,1))</f>
        <v/>
      </c>
      <c r="DG11" s="54" t="str">
        <f>IF(ISBLANK(Paramètres!$B$17),"",COUNTIF(Codes!DI18,1))</f>
        <v/>
      </c>
      <c r="DH11" s="54" t="str">
        <f>IF(ISBLANK(Paramètres!$B$17),"",COUNTIF(Codes!DJ18,1))</f>
        <v/>
      </c>
      <c r="DI11" s="54" t="str">
        <f>IF(ISBLANK(Paramètres!$B$17),"",COUNTIF(Codes!DK18,1))</f>
        <v/>
      </c>
      <c r="DJ11" s="54" t="str">
        <f>IF(ISBLANK(Paramètres!$B$17),"",COUNTIF(Codes!DL18,1))</f>
        <v/>
      </c>
      <c r="DK11" s="54" t="str">
        <f>IF(ISBLANK(Paramètres!$B$17),"",COUNTIF(Codes!DM18,1))</f>
        <v/>
      </c>
      <c r="DL11" s="54" t="str">
        <f>IF(ISBLANK(Paramètres!$B$17),"",COUNTIF(Codes!DN18,1))</f>
        <v/>
      </c>
      <c r="DM11" s="54" t="str">
        <f>IF(ISBLANK(Paramètres!$B$17),"",COUNTIF(Codes!DO18,1))</f>
        <v/>
      </c>
      <c r="DN11" s="54" t="str">
        <f>IF(ISBLANK(Paramètres!$B$17),"",COUNTIF(Codes!DP18,1))</f>
        <v/>
      </c>
      <c r="DO11" s="54" t="str">
        <f>IF(ISBLANK(Paramètres!$B$17),"",COUNTIF(Codes!DQ18,1))</f>
        <v/>
      </c>
      <c r="DP11" s="54" t="str">
        <f>IF(ISBLANK(Paramètres!$B$17),"",COUNTIF(Codes!DR18,1))</f>
        <v/>
      </c>
      <c r="DQ11" s="54" t="str">
        <f>IF(ISBLANK(Paramètres!$B$17),"",COUNTIF(Codes!DS18,1))</f>
        <v/>
      </c>
      <c r="DR11" s="54" t="str">
        <f>IF(ISBLANK(Paramètres!$B$17),"",COUNTIF(Codes!DT18,1))</f>
        <v/>
      </c>
      <c r="DS11" s="54" t="str">
        <f>IF(ISBLANK(Paramètres!$B$17),"",COUNTIF(Codes!DU18,1))</f>
        <v/>
      </c>
      <c r="DT11" s="54" t="str">
        <f>IF(ISBLANK(Paramètres!$B$17),"",COUNTIF(Codes!DV18,1))</f>
        <v/>
      </c>
      <c r="DU11" s="54" t="str">
        <f>IF(ISBLANK(Paramètres!$B$17),"",COUNTIF(Codes!DW18,1))</f>
        <v/>
      </c>
      <c r="DV11" s="54" t="str">
        <f>IF(ISBLANK(Paramètres!$B$17),"",COUNTIF(Codes!DX18,1))</f>
        <v/>
      </c>
      <c r="DW11" s="54" t="str">
        <f>IF(ISBLANK(Paramètres!$B$17),"",COUNTIF(Codes!DY18,1))</f>
        <v/>
      </c>
      <c r="DX11" s="54" t="str">
        <f>IF(ISBLANK(Paramètres!$B$17),"",COUNTIF(Codes!DZ18,1))</f>
        <v/>
      </c>
      <c r="DY11" s="54" t="str">
        <f>IF(ISBLANK(Paramètres!$B$17),"",COUNTIF(Codes!EA18,1))</f>
        <v/>
      </c>
      <c r="DZ11" s="54" t="str">
        <f>IF(ISBLANK(Paramètres!$B$17),"",COUNTIF(Codes!EB18,1))</f>
        <v/>
      </c>
      <c r="EA11" s="54" t="str">
        <f>IF(ISBLANK(Paramètres!$B$17),"",COUNTIF(Codes!EC18,1))</f>
        <v/>
      </c>
      <c r="EB11" s="54" t="str">
        <f>IF(ISBLANK(Paramètres!$B$17),"",COUNTIF(Codes!ED18,1))</f>
        <v/>
      </c>
      <c r="EC11" s="54" t="str">
        <f>IF(ISBLANK(Paramètres!$B$17),"",COUNTIF(Codes!EE18,1))</f>
        <v/>
      </c>
      <c r="ED11" s="54" t="str">
        <f>IF(ISBLANK(Paramètres!$B$17),"",COUNTIF(Codes!EF18,1))</f>
        <v/>
      </c>
      <c r="EE11" s="54" t="str">
        <f>IF(ISBLANK(Paramètres!$B$17),"",COUNTIF(Codes!EG18,1))</f>
        <v/>
      </c>
      <c r="EF11" s="54" t="str">
        <f>IF(ISBLANK(Paramètres!$B$17),"",COUNTIF(Codes!EH18,1))</f>
        <v/>
      </c>
      <c r="EG11" s="54" t="str">
        <f>IF(ISBLANK(Paramètres!$B$17),"",COUNTIF(Codes!EI18,1))</f>
        <v/>
      </c>
      <c r="EH11" s="54" t="str">
        <f>IF(ISBLANK(Paramètres!$B$17),"",COUNTIF(Codes!EJ18,1))</f>
        <v/>
      </c>
      <c r="EI11" s="54" t="str">
        <f>IF(ISBLANK(Paramètres!$B$17),"",COUNTIF(Codes!EK18,1))</f>
        <v/>
      </c>
      <c r="EJ11" s="54" t="str">
        <f>IF(ISBLANK(Paramètres!$B$17),"",COUNTIF(Codes!EL18,1))</f>
        <v/>
      </c>
      <c r="EK11" s="54" t="str">
        <f>IF(ISBLANK(Paramètres!$B$17),"",COUNTIF(Codes!EM18,1))</f>
        <v/>
      </c>
      <c r="EL11" s="54" t="str">
        <f>IF(ISBLANK(Paramètres!$B$17),"",COUNTIF(Codes!EN18,1))</f>
        <v/>
      </c>
      <c r="EM11" s="54" t="str">
        <f>IF(ISBLANK(Paramètres!$B$17),"",COUNTIF(Codes!EO18,1))</f>
        <v/>
      </c>
      <c r="EN11" s="54" t="str">
        <f>IF(ISBLANK(Paramètres!$B$17),"",COUNTIF(Codes!EP18,1))</f>
        <v/>
      </c>
      <c r="EO11" s="54" t="str">
        <f>IF(ISBLANK(Paramètres!$B$17),"",COUNTIF(Codes!EQ18,1))</f>
        <v/>
      </c>
      <c r="EP11" s="54" t="str">
        <f>IF(ISBLANK(Paramètres!$B$17),"",COUNTIF(Codes!ER18,1))</f>
        <v/>
      </c>
      <c r="EQ11" s="54" t="str">
        <f>IF(ISBLANK(Paramètres!$B$17),"",COUNTIF(Codes!ES18,1))</f>
        <v/>
      </c>
      <c r="ER11" s="54" t="str">
        <f>IF(ISBLANK(Paramètres!$B$17),"",COUNTIF(Codes!ET18,1))</f>
        <v/>
      </c>
      <c r="ES11" s="54" t="str">
        <f>IF(ISBLANK(Paramètres!$B$17),"",COUNTIF(Codes!EU18,1))</f>
        <v/>
      </c>
      <c r="ET11" s="54" t="str">
        <f>IF(ISBLANK(Paramètres!$B$17),"",COUNTIF(Codes!EV18,1))</f>
        <v/>
      </c>
      <c r="EU11" s="54" t="str">
        <f>IF(ISBLANK(Paramètres!$B$17),"",COUNTIF(Codes!EW18,1))</f>
        <v/>
      </c>
      <c r="EV11" s="54" t="str">
        <f>IF(ISBLANK(Paramètres!$B$17),"",COUNTIF(Codes!EX18,1))</f>
        <v/>
      </c>
      <c r="EW11" s="54" t="str">
        <f>IF(ISBLANK(Paramètres!$B$17),"",COUNTIF(Codes!EY18,1))</f>
        <v/>
      </c>
      <c r="EX11" s="54" t="str">
        <f>IF(ISBLANK(Paramètres!$B$17),"",COUNTIF(Codes!EZ18,1))</f>
        <v/>
      </c>
      <c r="EY11" s="54" t="str">
        <f>IF(ISBLANK(Paramètres!$B$17),"",COUNTIF(Codes!FA18,1))</f>
        <v/>
      </c>
      <c r="EZ11" s="54" t="str">
        <f>IF(ISBLANK(Paramètres!$B$17),"",COUNTIF(Codes!FB18,1))</f>
        <v/>
      </c>
      <c r="FA11" s="54" t="str">
        <f>IF(ISBLANK(Paramètres!$B$17),"",COUNTIF(Codes!FC18,1))</f>
        <v/>
      </c>
      <c r="FB11" s="54" t="str">
        <f>IF(ISBLANK(Paramètres!$B$17),"",COUNTIF(Codes!FD18,1))</f>
        <v/>
      </c>
      <c r="FC11" s="54" t="str">
        <f>IF(ISBLANK(Paramètres!$B$17),"",COUNTIF(Codes!FE18,1))</f>
        <v/>
      </c>
      <c r="FD11" s="54" t="str">
        <f>IF(ISBLANK(Paramètres!$B$17),"",COUNTIF(Codes!FF18,1))</f>
        <v/>
      </c>
      <c r="FE11" s="54" t="str">
        <f>IF(ISBLANK(Paramètres!$B$17),"",COUNTIF(Codes!FG18,1))</f>
        <v/>
      </c>
      <c r="FF11" s="54" t="str">
        <f>IF(ISBLANK(Paramètres!$B$17),"",COUNTIF(Codes!FH18,1))</f>
        <v/>
      </c>
      <c r="FG11" s="54" t="str">
        <f>IF(ISBLANK(Paramètres!$B$17),"",COUNTIF(Codes!FI18,1))</f>
        <v/>
      </c>
      <c r="FH11" s="54" t="str">
        <f>IF(ISBLANK(Paramètres!$B$17),"",COUNTIF(Codes!FJ18,1))</f>
        <v/>
      </c>
      <c r="FI11" s="54" t="str">
        <f>IF(ISBLANK(Paramètres!$B$17),"",COUNTIF(Codes!FK18,1))</f>
        <v/>
      </c>
      <c r="FJ11" s="54" t="str">
        <f>IF(ISBLANK(Paramètres!$B$17),"",COUNTIF(Codes!FL18,1))</f>
        <v/>
      </c>
      <c r="FK11" s="54" t="str">
        <f>IF(ISBLANK(Paramètres!$B$17),"",COUNTIF(Codes!FM18,1))</f>
        <v/>
      </c>
      <c r="FL11" s="54" t="str">
        <f>IF(ISBLANK(Paramètres!$B$17),"",COUNTIF(Codes!FN18,1))</f>
        <v/>
      </c>
      <c r="FM11" s="54" t="str">
        <f>IF(ISBLANK(Paramètres!$B$17),"",COUNTIF(Codes!FO18,1))</f>
        <v/>
      </c>
      <c r="FN11" s="54" t="str">
        <f>IF(ISBLANK(Paramètres!$B$17),"",COUNTIF(Codes!FP18,1))</f>
        <v/>
      </c>
      <c r="FO11" s="54" t="str">
        <f>IF(ISBLANK(Paramètres!$B$17),"",COUNTIF(Codes!FQ18,1))</f>
        <v/>
      </c>
      <c r="FP11" s="54" t="str">
        <f>IF(ISBLANK(Paramètres!$B$17),"",COUNTIF(Codes!FR18,1))</f>
        <v/>
      </c>
      <c r="FQ11" s="54" t="str">
        <f>IF(ISBLANK(Paramètres!$B$17),"",COUNTIF(Codes!FS18,1))</f>
        <v/>
      </c>
      <c r="FR11" s="54" t="str">
        <f>IF(ISBLANK(Paramètres!$B$17),"",COUNTIF(Codes!FT18,1))</f>
        <v/>
      </c>
      <c r="FS11" s="54" t="str">
        <f>IF(ISBLANK(Paramètres!$B$17),"",COUNTIF(Codes!FU18,1))</f>
        <v/>
      </c>
      <c r="FT11" s="54" t="str">
        <f>IF(ISBLANK(Paramètres!$B$17),"",COUNTIF(Codes!FV18,1))</f>
        <v/>
      </c>
      <c r="FU11" s="54" t="str">
        <f>IF(ISBLANK(Paramètres!$B$17),"",COUNTIF(Codes!FW18,1))</f>
        <v/>
      </c>
      <c r="FV11" s="54" t="str">
        <f>IF(ISBLANK(Paramètres!$B$17),"",COUNTIF(Codes!FX18,1))</f>
        <v/>
      </c>
      <c r="FW11" s="54" t="str">
        <f>IF(ISBLANK(Paramètres!$B$17),"",COUNTIF(Codes!FY18,1))</f>
        <v/>
      </c>
      <c r="FX11" s="54" t="str">
        <f>IF(ISBLANK(Paramètres!$B$17),"",COUNTIF(Codes!FZ18,1))</f>
        <v/>
      </c>
      <c r="FY11" s="54" t="str">
        <f>IF(ISBLANK(Paramètres!$B$17),"",COUNTIF(Codes!GA18,1))</f>
        <v/>
      </c>
      <c r="FZ11" s="54" t="str">
        <f>IF(ISBLANK(Paramètres!$B$17),"",COUNTIF(Codes!GB18,1))</f>
        <v/>
      </c>
      <c r="GA11" s="54" t="str">
        <f>IF(ISBLANK(Paramètres!$B$17),"",COUNTIF(Codes!GC18,1))</f>
        <v/>
      </c>
      <c r="GB11" s="54" t="str">
        <f>IF(ISBLANK(Paramètres!$B$17),"",COUNTIF(Codes!GD18,1))</f>
        <v/>
      </c>
      <c r="GC11" s="54" t="str">
        <f>IF(ISBLANK(Paramètres!$B$17),"",COUNTIF(Codes!GE18,1))</f>
        <v/>
      </c>
      <c r="GD11" s="54" t="str">
        <f>IF(ISBLANK(Paramètres!$B$17),"",COUNTIF(Codes!GF18,1))</f>
        <v/>
      </c>
      <c r="GE11" s="54" t="str">
        <f>IF(ISBLANK(Paramètres!$B$17),"",COUNTIF(Codes!GG18,1))</f>
        <v/>
      </c>
      <c r="GF11" s="54" t="str">
        <f>IF(ISBLANK(Paramètres!$B$17),"",COUNTIF(Codes!GH18,1))</f>
        <v/>
      </c>
      <c r="GG11" s="54" t="str">
        <f>IF(ISBLANK(Paramètres!$B$17),"",COUNTIF(Codes!GI18,1))</f>
        <v/>
      </c>
      <c r="GH11" s="54" t="str">
        <f>IF(ISBLANK(Paramètres!$B$17),"",COUNTIF(Codes!GJ18,1))</f>
        <v/>
      </c>
      <c r="GI11" s="54" t="str">
        <f>IF(ISBLANK(Paramètres!$B$17),"",COUNTIF(Codes!GK18,1))</f>
        <v/>
      </c>
      <c r="GJ11" s="54" t="str">
        <f>IF(ISBLANK(Paramètres!$B$17),"",COUNTIF(Codes!GL18,1))</f>
        <v/>
      </c>
      <c r="GK11" s="54" t="str">
        <f>IF(ISBLANK(Paramètres!$B$17),"",COUNTIF(Codes!GM18,1))</f>
        <v/>
      </c>
      <c r="GL11" s="54" t="str">
        <f>IF(ISBLANK(Paramètres!$B$17),"",COUNTIF(Codes!GN18,1))</f>
        <v/>
      </c>
      <c r="GM11" s="54" t="str">
        <f>IF(ISBLANK(Paramètres!B17),"",AVERAGE(B11:CX11))</f>
        <v/>
      </c>
      <c r="GN11" s="54" t="str">
        <f>IF(ISBLANK(Paramètres!B17),"",AVERAGE(CY11:GL11))</f>
        <v/>
      </c>
      <c r="GO11" s="54" t="str">
        <f>IF(ISBLANK(Paramètres!B17),"",AVERAGE(C11:GL11))</f>
        <v/>
      </c>
      <c r="GP11" s="54" t="str">
        <f>IF(ISBLANK(Paramètres!B17),"",AVERAGE(CY11:DZ11))</f>
        <v/>
      </c>
      <c r="GQ11" s="54" t="str">
        <f>IF(ISBLANK(Paramètres!B17),"",AVERAGE(EA11:FK11))</f>
        <v/>
      </c>
      <c r="GR11" s="54" t="str">
        <f>IF(ISBLANK(Paramètres!B17),"",AVERAGE(FL11:FW11))</f>
        <v/>
      </c>
      <c r="GS11" s="54" t="str">
        <f>IF(ISBLANK(Paramètres!B17),"",AVERAGE(FX11:GL11))</f>
        <v/>
      </c>
      <c r="GT11" s="54" t="str">
        <f>IF(ISBLANK(Paramètres!B17),"",AVERAGE(Calculs!M11:R11,Calculs!AN11:AY11,Calculs!BE11:BI11,Calculs!BT11:BX11,Calculs!CD11:CO11))</f>
        <v/>
      </c>
      <c r="GU11" s="54" t="str">
        <f>IF(ISBLANK(Paramètres!B17),"",AVERAGE(Calculs!AI11:AM11,Calculs!BJ11:BP11,Calculs!BY11:CC11))</f>
        <v/>
      </c>
      <c r="GV11" s="54" t="str">
        <f>IF(ISBLANK(Paramètres!B17),"",AVERAGE(Calculs!B11:L11,Calculs!S11:AH11,Calculs!AZ11:BD11,Calculs!BQ11:BS11))</f>
        <v/>
      </c>
      <c r="GW11" s="54" t="str">
        <f>IF(ISBLANK(Paramètres!B17),"",AVERAGE(CP11:CX11))</f>
        <v/>
      </c>
    </row>
    <row r="12" spans="1:205" s="23" customFormat="1" ht="24" customHeight="1" thickBot="1" x14ac:dyDescent="0.4">
      <c r="A12" s="22" t="str">
        <f>Codes!C19</f>
        <v/>
      </c>
      <c r="B12" s="54" t="str">
        <f>IF(ISBLANK(Paramètres!$B18),"",COUNTIF(Codes!D19,1))</f>
        <v/>
      </c>
      <c r="C12" s="54" t="str">
        <f>IF(ISBLANK(Paramètres!$B18),"",COUNTIF(Codes!E19,1))</f>
        <v/>
      </c>
      <c r="D12" s="54" t="str">
        <f>IF(ISBLANK(Paramètres!$B18),"",COUNTIF(Codes!F19,1))</f>
        <v/>
      </c>
      <c r="E12" s="54" t="str">
        <f>IF(ISBLANK(Paramètres!$B18),"",COUNTIF(Codes!G19,1))</f>
        <v/>
      </c>
      <c r="F12" s="54" t="str">
        <f>IF(ISBLANK(Paramètres!$B18),"",COUNTIF(Codes!H19,1))</f>
        <v/>
      </c>
      <c r="G12" s="54" t="str">
        <f>IF(ISBLANK(Paramètres!$B18),"",COUNTIF(Codes!I19,1))</f>
        <v/>
      </c>
      <c r="H12" s="54" t="str">
        <f>IF(ISBLANK(Paramètres!$B18),"",COUNTIF(Codes!J19,1))</f>
        <v/>
      </c>
      <c r="I12" s="54" t="str">
        <f>IF(ISBLANK(Paramètres!$B18),"",COUNTIF(Codes!K19,1))</f>
        <v/>
      </c>
      <c r="J12" s="54" t="str">
        <f>IF(ISBLANK(Paramètres!$B18),"",COUNTIF(Codes!L19,1))</f>
        <v/>
      </c>
      <c r="K12" s="54" t="str">
        <f>IF(ISBLANK(Paramètres!$B18),"",COUNTIF(Codes!M19,1))</f>
        <v/>
      </c>
      <c r="L12" s="54" t="str">
        <f>IF(ISBLANK(Paramètres!$B18),"",COUNTIF(Codes!N19,1))</f>
        <v/>
      </c>
      <c r="M12" s="54" t="str">
        <f>IF(ISBLANK(Paramètres!$B18),"",COUNTIF(Codes!O19,1))</f>
        <v/>
      </c>
      <c r="N12" s="54" t="str">
        <f>IF(ISBLANK(Paramètres!$B18),"",COUNTIF(Codes!P19,1))</f>
        <v/>
      </c>
      <c r="O12" s="54" t="str">
        <f>IF(ISBLANK(Paramètres!$B18),"",COUNTIF(Codes!Q19,1))</f>
        <v/>
      </c>
      <c r="P12" s="54" t="str">
        <f>IF(ISBLANK(Paramètres!$B18),"",COUNTIF(Codes!R19,1))</f>
        <v/>
      </c>
      <c r="Q12" s="54" t="str">
        <f>IF(ISBLANK(Paramètres!$B18),"",COUNTIF(Codes!S19,1))</f>
        <v/>
      </c>
      <c r="R12" s="54" t="str">
        <f>IF(ISBLANK(Paramètres!$B18),"",COUNTIF(Codes!T19,1))</f>
        <v/>
      </c>
      <c r="S12" s="54" t="str">
        <f>IF(ISBLANK(Paramètres!$B18),"",COUNTIF(Codes!U19,1))</f>
        <v/>
      </c>
      <c r="T12" s="54" t="str">
        <f>IF(ISBLANK(Paramètres!$B18),"",COUNTIF(Codes!V19,1))</f>
        <v/>
      </c>
      <c r="U12" s="54" t="str">
        <f>IF(ISBLANK(Paramètres!$B18),"",COUNTIF(Codes!W19,1))</f>
        <v/>
      </c>
      <c r="V12" s="54" t="str">
        <f>IF(ISBLANK(Paramètres!$B18),"",COUNTIF(Codes!X19,1))</f>
        <v/>
      </c>
      <c r="W12" s="54" t="str">
        <f>IF(ISBLANK(Paramètres!$B18),"",COUNTIF(Codes!Y19,1))</f>
        <v/>
      </c>
      <c r="X12" s="54" t="str">
        <f>IF(ISBLANK(Paramètres!$B18),"",COUNTIF(Codes!Z19,1))</f>
        <v/>
      </c>
      <c r="Y12" s="54" t="str">
        <f>IF(ISBLANK(Paramètres!$B18),"",COUNTIF(Codes!AA19,1))</f>
        <v/>
      </c>
      <c r="Z12" s="54" t="str">
        <f>IF(ISBLANK(Paramètres!$B18),"",COUNTIF(Codes!AB19,1))</f>
        <v/>
      </c>
      <c r="AA12" s="54" t="str">
        <f>IF(ISBLANK(Paramètres!$B18),"",COUNTIF(Codes!AC19,1))</f>
        <v/>
      </c>
      <c r="AB12" s="54" t="str">
        <f>IF(ISBLANK(Paramètres!$B18),"",COUNTIF(Codes!AD19,1))</f>
        <v/>
      </c>
      <c r="AC12" s="54" t="str">
        <f>IF(ISBLANK(Paramètres!$B18),"",COUNTIF(Codes!AE19,1))</f>
        <v/>
      </c>
      <c r="AD12" s="54" t="str">
        <f>IF(ISBLANK(Paramètres!$B18),"",COUNTIF(Codes!AF19,1))</f>
        <v/>
      </c>
      <c r="AE12" s="54" t="str">
        <f>IF(ISBLANK(Paramètres!$B18),"",COUNTIF(Codes!AG19,1))</f>
        <v/>
      </c>
      <c r="AF12" s="54" t="str">
        <f>IF(ISBLANK(Paramètres!$B18),"",COUNTIF(Codes!AH19,1))</f>
        <v/>
      </c>
      <c r="AG12" s="54" t="str">
        <f>IF(ISBLANK(Paramètres!$B18),"",COUNTIF(Codes!AI19,1))</f>
        <v/>
      </c>
      <c r="AH12" s="54" t="str">
        <f>IF(ISBLANK(Paramètres!$B18),"",COUNTIF(Codes!AJ19,1))</f>
        <v/>
      </c>
      <c r="AI12" s="54" t="str">
        <f>IF(ISBLANK(Paramètres!$B18),"",COUNTIF(Codes!AK19,1))</f>
        <v/>
      </c>
      <c r="AJ12" s="54" t="str">
        <f>IF(ISBLANK(Paramètres!$B18),"",COUNTIF(Codes!AL19,1))</f>
        <v/>
      </c>
      <c r="AK12" s="54" t="str">
        <f>IF(ISBLANK(Paramètres!$B18),"",COUNTIF(Codes!AM19,1))</f>
        <v/>
      </c>
      <c r="AL12" s="54" t="str">
        <f>IF(ISBLANK(Paramètres!$B18),"",COUNTIF(Codes!AN19,1))</f>
        <v/>
      </c>
      <c r="AM12" s="54" t="str">
        <f>IF(ISBLANK(Paramètres!$B18),"",COUNTIF(Codes!AO19,1))</f>
        <v/>
      </c>
      <c r="AN12" s="54" t="str">
        <f>IF(ISBLANK(Paramètres!$B18),"",COUNTIF(Codes!AP19,1))</f>
        <v/>
      </c>
      <c r="AO12" s="54" t="str">
        <f>IF(ISBLANK(Paramètres!$B18),"",COUNTIF(Codes!AQ19,1))</f>
        <v/>
      </c>
      <c r="AP12" s="54" t="str">
        <f>IF(ISBLANK(Paramètres!$B18),"",COUNTIF(Codes!AR19,1))</f>
        <v/>
      </c>
      <c r="AQ12" s="54" t="str">
        <f>IF(ISBLANK(Paramètres!$B18),"",COUNTIF(Codes!AS19,1))</f>
        <v/>
      </c>
      <c r="AR12" s="54" t="str">
        <f>IF(ISBLANK(Paramètres!$B18),"",COUNTIF(Codes!AT19,1))</f>
        <v/>
      </c>
      <c r="AS12" s="54" t="str">
        <f>IF(ISBLANK(Paramètres!$B18),"",COUNTIF(Codes!AU19,1))</f>
        <v/>
      </c>
      <c r="AT12" s="54" t="str">
        <f>IF(ISBLANK(Paramètres!$B18),"",COUNTIF(Codes!AV19,1))</f>
        <v/>
      </c>
      <c r="AU12" s="54" t="str">
        <f>IF(ISBLANK(Paramètres!$B18),"",COUNTIF(Codes!AW19,1))</f>
        <v/>
      </c>
      <c r="AV12" s="54" t="str">
        <f>IF(ISBLANK(Paramètres!$B18),"",COUNTIF(Codes!AX19,1))</f>
        <v/>
      </c>
      <c r="AW12" s="54" t="str">
        <f>IF(ISBLANK(Paramètres!$B18),"",COUNTIF(Codes!AY19,1))</f>
        <v/>
      </c>
      <c r="AX12" s="54" t="str">
        <f>IF(ISBLANK(Paramètres!$B18),"",COUNTIF(Codes!AZ19,1))</f>
        <v/>
      </c>
      <c r="AY12" s="54" t="str">
        <f>IF(ISBLANK(Paramètres!$B18),"",COUNTIF(Codes!BA19,1))</f>
        <v/>
      </c>
      <c r="AZ12" s="54" t="str">
        <f>IF(ISBLANK(Paramètres!$B18),"",COUNTIF(Codes!BB19,1))</f>
        <v/>
      </c>
      <c r="BA12" s="54" t="str">
        <f>IF(ISBLANK(Paramètres!$B18),"",COUNTIF(Codes!BC19,1))</f>
        <v/>
      </c>
      <c r="BB12" s="54" t="str">
        <f>IF(ISBLANK(Paramètres!$B18),"",COUNTIF(Codes!BD19,1))</f>
        <v/>
      </c>
      <c r="BC12" s="54" t="str">
        <f>IF(ISBLANK(Paramètres!$B18),"",COUNTIF(Codes!BE19,1))</f>
        <v/>
      </c>
      <c r="BD12" s="54" t="str">
        <f>IF(ISBLANK(Paramètres!$B18),"",COUNTIF(Codes!BF19,1))</f>
        <v/>
      </c>
      <c r="BE12" s="54" t="str">
        <f>IF(ISBLANK(Paramètres!$B18),"",COUNTIF(Codes!BG19,1))</f>
        <v/>
      </c>
      <c r="BF12" s="54" t="str">
        <f>IF(ISBLANK(Paramètres!$B18),"",COUNTIF(Codes!BH19,1))</f>
        <v/>
      </c>
      <c r="BG12" s="54" t="str">
        <f>IF(ISBLANK(Paramètres!$B18),"",COUNTIF(Codes!BI19,1))</f>
        <v/>
      </c>
      <c r="BH12" s="54" t="str">
        <f>IF(ISBLANK(Paramètres!$B18),"",COUNTIF(Codes!BJ19,1))</f>
        <v/>
      </c>
      <c r="BI12" s="54" t="str">
        <f>IF(ISBLANK(Paramètres!$B18),"",COUNTIF(Codes!BK19,1))</f>
        <v/>
      </c>
      <c r="BJ12" s="54" t="str">
        <f>IF(ISBLANK(Paramètres!$B18),"",COUNTIF(Codes!BL19,1))</f>
        <v/>
      </c>
      <c r="BK12" s="54" t="str">
        <f>IF(ISBLANK(Paramètres!$B18),"",COUNTIF(Codes!BM19,1))</f>
        <v/>
      </c>
      <c r="BL12" s="54" t="str">
        <f>IF(ISBLANK(Paramètres!$B18),"",COUNTIF(Codes!BN19,1))</f>
        <v/>
      </c>
      <c r="BM12" s="54" t="str">
        <f>IF(ISBLANK(Paramètres!$B18),"",COUNTIF(Codes!BO19,1))</f>
        <v/>
      </c>
      <c r="BN12" s="54" t="str">
        <f>IF(ISBLANK(Paramètres!$B18),"",COUNTIF(Codes!BP19,1))</f>
        <v/>
      </c>
      <c r="BO12" s="54" t="str">
        <f>IF(ISBLANK(Paramètres!$B18),"",COUNTIF(Codes!BQ19,1))</f>
        <v/>
      </c>
      <c r="BP12" s="54" t="str">
        <f>IF(ISBLANK(Paramètres!$B18),"",COUNTIF(Codes!BR19,1))</f>
        <v/>
      </c>
      <c r="BQ12" s="54" t="str">
        <f>IF(ISBLANK(Paramètres!$B18),"",COUNTIF(Codes!BS19,1))</f>
        <v/>
      </c>
      <c r="BR12" s="54" t="str">
        <f>IF(ISBLANK(Paramètres!$B18),"",COUNTIF(Codes!BT19,1))</f>
        <v/>
      </c>
      <c r="BS12" s="54" t="str">
        <f>IF(ISBLANK(Paramètres!$B18),"",COUNTIF(Codes!BU19,1))</f>
        <v/>
      </c>
      <c r="BT12" s="54" t="str">
        <f>IF(ISBLANK(Paramètres!$B18),"",COUNTIF(Codes!BV19,1))</f>
        <v/>
      </c>
      <c r="BU12" s="54" t="str">
        <f>IF(ISBLANK(Paramètres!$B18),"",COUNTIF(Codes!BW19,1))</f>
        <v/>
      </c>
      <c r="BV12" s="54" t="str">
        <f>IF(ISBLANK(Paramètres!$B18),"",COUNTIF(Codes!BX19,1))</f>
        <v/>
      </c>
      <c r="BW12" s="54" t="str">
        <f>IF(ISBLANK(Paramètres!$B18),"",COUNTIF(Codes!BY19,1))</f>
        <v/>
      </c>
      <c r="BX12" s="54" t="str">
        <f>IF(ISBLANK(Paramètres!$B18),"",COUNTIF(Codes!BZ19,1))</f>
        <v/>
      </c>
      <c r="BY12" s="54" t="str">
        <f>IF(ISBLANK(Paramètres!$B18),"",COUNTIF(Codes!CA19,1))</f>
        <v/>
      </c>
      <c r="BZ12" s="54" t="str">
        <f>IF(ISBLANK(Paramètres!$B18),"",COUNTIF(Codes!CB19,1))</f>
        <v/>
      </c>
      <c r="CA12" s="54" t="str">
        <f>IF(ISBLANK(Paramètres!$B18),"",COUNTIF(Codes!CC19,1))</f>
        <v/>
      </c>
      <c r="CB12" s="54" t="str">
        <f>IF(ISBLANK(Paramètres!$B18),"",COUNTIF(Codes!CD19,1))</f>
        <v/>
      </c>
      <c r="CC12" s="54" t="str">
        <f>IF(ISBLANK(Paramètres!$B18),"",COUNTIF(Codes!CE19,1))</f>
        <v/>
      </c>
      <c r="CD12" s="54" t="str">
        <f>IF(ISBLANK(Paramètres!$B18),"",COUNTIF(Codes!CF19,1))</f>
        <v/>
      </c>
      <c r="CE12" s="54" t="str">
        <f>IF(ISBLANK(Paramètres!$B18),"",COUNTIF(Codes!CG19,1))</f>
        <v/>
      </c>
      <c r="CF12" s="54" t="str">
        <f>IF(ISBLANK(Paramètres!$B18),"",COUNTIF(Codes!CH19,1))</f>
        <v/>
      </c>
      <c r="CG12" s="54" t="str">
        <f>IF(ISBLANK(Paramètres!$B18),"",COUNTIF(Codes!CI19,1))</f>
        <v/>
      </c>
      <c r="CH12" s="54" t="str">
        <f>IF(ISBLANK(Paramètres!$B18),"",COUNTIF(Codes!CJ19,1))</f>
        <v/>
      </c>
      <c r="CI12" s="54" t="str">
        <f>IF(ISBLANK(Paramètres!$B18),"",COUNTIF(Codes!CK19,1))</f>
        <v/>
      </c>
      <c r="CJ12" s="54" t="str">
        <f>IF(ISBLANK(Paramètres!$B18),"",COUNTIF(Codes!CL19,1))</f>
        <v/>
      </c>
      <c r="CK12" s="54" t="str">
        <f>IF(ISBLANK(Paramètres!$B18),"",COUNTIF(Codes!CM19,1))</f>
        <v/>
      </c>
      <c r="CL12" s="54" t="str">
        <f>IF(ISBLANK(Paramètres!$B18),"",COUNTIF(Codes!CN19,1))</f>
        <v/>
      </c>
      <c r="CM12" s="54" t="str">
        <f>IF(ISBLANK(Paramètres!$B18),"",COUNTIF(Codes!CO19,1))</f>
        <v/>
      </c>
      <c r="CN12" s="54" t="str">
        <f>IF(ISBLANK(Paramètres!$B18),"",COUNTIF(Codes!CP19,1))</f>
        <v/>
      </c>
      <c r="CO12" s="54" t="str">
        <f>IF(ISBLANK(Paramètres!$B18),"",COUNTIF(Codes!CQ19,1))</f>
        <v/>
      </c>
      <c r="CP12" s="54" t="str">
        <f>IF(ISBLANK(Paramètres!$B18),"",COUNTIF(Codes!CR19,1))</f>
        <v/>
      </c>
      <c r="CQ12" s="54" t="str">
        <f>IF(ISBLANK(Paramètres!$B18),"",COUNTIF(Codes!CS19,1))</f>
        <v/>
      </c>
      <c r="CR12" s="54" t="str">
        <f>IF(ISBLANK(Paramètres!$B18),"",COUNTIF(Codes!CT19,1))</f>
        <v/>
      </c>
      <c r="CS12" s="54" t="str">
        <f>IF(ISBLANK(Paramètres!$B18),"",COUNTIF(Codes!CU19,1))</f>
        <v/>
      </c>
      <c r="CT12" s="54" t="str">
        <f>IF(ISBLANK(Paramètres!$B18),"",COUNTIF(Codes!CV19,1))</f>
        <v/>
      </c>
      <c r="CU12" s="54" t="str">
        <f>IF(ISBLANK(Paramètres!$B18),"",COUNTIF(Codes!CW19,1))</f>
        <v/>
      </c>
      <c r="CV12" s="54" t="str">
        <f>IF(ISBLANK(Paramètres!$B18),"",COUNTIF(Codes!CX19,1))</f>
        <v/>
      </c>
      <c r="CW12" s="54" t="str">
        <f>IF(ISBLANK(Paramètres!$B18),"",COUNTIF(Codes!CY19,1))</f>
        <v/>
      </c>
      <c r="CX12" s="54" t="str">
        <f>IF(ISBLANK(Paramètres!$B18),"",COUNTIF(Codes!CZ19,1))</f>
        <v/>
      </c>
      <c r="CY12" s="54" t="str">
        <f>IF(ISBLANK(Paramètres!$B18),"",COUNTIF(Codes!DA19,1))</f>
        <v/>
      </c>
      <c r="CZ12" s="54" t="str">
        <f>IF(ISBLANK(Paramètres!$B18),"",COUNTIF(Codes!DB19,1))</f>
        <v/>
      </c>
      <c r="DA12" s="54" t="str">
        <f>IF(ISBLANK(Paramètres!$B18),"",COUNTIF(Codes!DC19,1))</f>
        <v/>
      </c>
      <c r="DB12" s="54" t="str">
        <f>IF(ISBLANK(Paramètres!$B18),"",COUNTIF(Codes!DD19,1))</f>
        <v/>
      </c>
      <c r="DC12" s="54" t="str">
        <f>IF(ISBLANK(Paramètres!$B18),"",COUNTIF(Codes!DE19,1))</f>
        <v/>
      </c>
      <c r="DD12" s="54" t="str">
        <f>IF(ISBLANK(Paramètres!$B18),"",COUNTIF(Codes!DF19,1))</f>
        <v/>
      </c>
      <c r="DE12" s="54" t="str">
        <f>IF(ISBLANK(Paramètres!$B18),"",COUNTIF(Codes!DG19,1))</f>
        <v/>
      </c>
      <c r="DF12" s="54" t="str">
        <f>IF(ISBLANK(Paramètres!$B18),"",COUNTIF(Codes!DH19,1))</f>
        <v/>
      </c>
      <c r="DG12" s="54" t="str">
        <f>IF(ISBLANK(Paramètres!$B18),"",COUNTIF(Codes!DI19,1))</f>
        <v/>
      </c>
      <c r="DH12" s="54" t="str">
        <f>IF(ISBLANK(Paramètres!$B18),"",COUNTIF(Codes!DJ19,1))</f>
        <v/>
      </c>
      <c r="DI12" s="54" t="str">
        <f>IF(ISBLANK(Paramètres!$B18),"",COUNTIF(Codes!DK19,1))</f>
        <v/>
      </c>
      <c r="DJ12" s="54" t="str">
        <f>IF(ISBLANK(Paramètres!$B18),"",COUNTIF(Codes!DL19,1))</f>
        <v/>
      </c>
      <c r="DK12" s="54" t="str">
        <f>IF(ISBLANK(Paramètres!$B18),"",COUNTIF(Codes!DM19,1))</f>
        <v/>
      </c>
      <c r="DL12" s="54" t="str">
        <f>IF(ISBLANK(Paramètres!$B18),"",COUNTIF(Codes!DN19,1))</f>
        <v/>
      </c>
      <c r="DM12" s="54" t="str">
        <f>IF(ISBLANK(Paramètres!$B18),"",COUNTIF(Codes!DO19,1))</f>
        <v/>
      </c>
      <c r="DN12" s="54" t="str">
        <f>IF(ISBLANK(Paramètres!$B18),"",COUNTIF(Codes!DP19,1))</f>
        <v/>
      </c>
      <c r="DO12" s="54" t="str">
        <f>IF(ISBLANK(Paramètres!$B18),"",COUNTIF(Codes!DQ19,1))</f>
        <v/>
      </c>
      <c r="DP12" s="54" t="str">
        <f>IF(ISBLANK(Paramètres!$B18),"",COUNTIF(Codes!DR19,1))</f>
        <v/>
      </c>
      <c r="DQ12" s="54" t="str">
        <f>IF(ISBLANK(Paramètres!$B18),"",COUNTIF(Codes!DS19,1))</f>
        <v/>
      </c>
      <c r="DR12" s="54" t="str">
        <f>IF(ISBLANK(Paramètres!$B18),"",COUNTIF(Codes!DT19,1))</f>
        <v/>
      </c>
      <c r="DS12" s="54" t="str">
        <f>IF(ISBLANK(Paramètres!$B18),"",COUNTIF(Codes!DU19,1))</f>
        <v/>
      </c>
      <c r="DT12" s="54" t="str">
        <f>IF(ISBLANK(Paramètres!$B18),"",COUNTIF(Codes!DV19,1))</f>
        <v/>
      </c>
      <c r="DU12" s="54" t="str">
        <f>IF(ISBLANK(Paramètres!$B18),"",COUNTIF(Codes!DW19,1))</f>
        <v/>
      </c>
      <c r="DV12" s="54" t="str">
        <f>IF(ISBLANK(Paramètres!$B18),"",COUNTIF(Codes!DX19,1))</f>
        <v/>
      </c>
      <c r="DW12" s="54" t="str">
        <f>IF(ISBLANK(Paramètres!$B18),"",COUNTIF(Codes!DY19,1))</f>
        <v/>
      </c>
      <c r="DX12" s="54" t="str">
        <f>IF(ISBLANK(Paramètres!$B18),"",COUNTIF(Codes!DZ19,1))</f>
        <v/>
      </c>
      <c r="DY12" s="54" t="str">
        <f>IF(ISBLANK(Paramètres!$B18),"",COUNTIF(Codes!EA19,1))</f>
        <v/>
      </c>
      <c r="DZ12" s="54" t="str">
        <f>IF(ISBLANK(Paramètres!$B18),"",COUNTIF(Codes!EB19,1))</f>
        <v/>
      </c>
      <c r="EA12" s="54" t="str">
        <f>IF(ISBLANK(Paramètres!$B18),"",COUNTIF(Codes!EC19,1))</f>
        <v/>
      </c>
      <c r="EB12" s="54" t="str">
        <f>IF(ISBLANK(Paramètres!$B18),"",COUNTIF(Codes!ED19,1))</f>
        <v/>
      </c>
      <c r="EC12" s="54" t="str">
        <f>IF(ISBLANK(Paramètres!$B18),"",COUNTIF(Codes!EE19,1))</f>
        <v/>
      </c>
      <c r="ED12" s="54" t="str">
        <f>IF(ISBLANK(Paramètres!$B18),"",COUNTIF(Codes!EF19,1))</f>
        <v/>
      </c>
      <c r="EE12" s="54" t="str">
        <f>IF(ISBLANK(Paramètres!$B18),"",COUNTIF(Codes!EG19,1))</f>
        <v/>
      </c>
      <c r="EF12" s="54" t="str">
        <f>IF(ISBLANK(Paramètres!$B18),"",COUNTIF(Codes!EH19,1))</f>
        <v/>
      </c>
      <c r="EG12" s="54" t="str">
        <f>IF(ISBLANK(Paramètres!$B18),"",COUNTIF(Codes!EI19,1))</f>
        <v/>
      </c>
      <c r="EH12" s="54" t="str">
        <f>IF(ISBLANK(Paramètres!$B18),"",COUNTIF(Codes!EJ19,1))</f>
        <v/>
      </c>
      <c r="EI12" s="54" t="str">
        <f>IF(ISBLANK(Paramètres!$B18),"",COUNTIF(Codes!EK19,1))</f>
        <v/>
      </c>
      <c r="EJ12" s="54" t="str">
        <f>IF(ISBLANK(Paramètres!$B18),"",COUNTIF(Codes!EL19,1))</f>
        <v/>
      </c>
      <c r="EK12" s="54" t="str">
        <f>IF(ISBLANK(Paramètres!$B18),"",COUNTIF(Codes!EM19,1))</f>
        <v/>
      </c>
      <c r="EL12" s="54" t="str">
        <f>IF(ISBLANK(Paramètres!$B18),"",COUNTIF(Codes!EN19,1))</f>
        <v/>
      </c>
      <c r="EM12" s="54" t="str">
        <f>IF(ISBLANK(Paramètres!$B18),"",COUNTIF(Codes!EO19,1))</f>
        <v/>
      </c>
      <c r="EN12" s="54" t="str">
        <f>IF(ISBLANK(Paramètres!$B18),"",COUNTIF(Codes!EP19,1))</f>
        <v/>
      </c>
      <c r="EO12" s="54" t="str">
        <f>IF(ISBLANK(Paramètres!$B18),"",COUNTIF(Codes!EQ19,1))</f>
        <v/>
      </c>
      <c r="EP12" s="54" t="str">
        <f>IF(ISBLANK(Paramètres!$B18),"",COUNTIF(Codes!ER19,1))</f>
        <v/>
      </c>
      <c r="EQ12" s="54" t="str">
        <f>IF(ISBLANK(Paramètres!$B18),"",COUNTIF(Codes!ES19,1))</f>
        <v/>
      </c>
      <c r="ER12" s="54" t="str">
        <f>IF(ISBLANK(Paramètres!$B18),"",COUNTIF(Codes!ET19,1))</f>
        <v/>
      </c>
      <c r="ES12" s="54" t="str">
        <f>IF(ISBLANK(Paramètres!$B18),"",COUNTIF(Codes!EU19,1))</f>
        <v/>
      </c>
      <c r="ET12" s="54" t="str">
        <f>IF(ISBLANK(Paramètres!$B18),"",COUNTIF(Codes!EV19,1))</f>
        <v/>
      </c>
      <c r="EU12" s="54" t="str">
        <f>IF(ISBLANK(Paramètres!$B18),"",COUNTIF(Codes!EW19,1))</f>
        <v/>
      </c>
      <c r="EV12" s="54" t="str">
        <f>IF(ISBLANK(Paramètres!$B18),"",COUNTIF(Codes!EX19,1))</f>
        <v/>
      </c>
      <c r="EW12" s="54" t="str">
        <f>IF(ISBLANK(Paramètres!$B18),"",COUNTIF(Codes!EY19,1))</f>
        <v/>
      </c>
      <c r="EX12" s="54" t="str">
        <f>IF(ISBLANK(Paramètres!$B18),"",COUNTIF(Codes!EZ19,1))</f>
        <v/>
      </c>
      <c r="EY12" s="54" t="str">
        <f>IF(ISBLANK(Paramètres!$B18),"",COUNTIF(Codes!FA19,1))</f>
        <v/>
      </c>
      <c r="EZ12" s="54" t="str">
        <f>IF(ISBLANK(Paramètres!$B18),"",COUNTIF(Codes!FB19,1))</f>
        <v/>
      </c>
      <c r="FA12" s="54" t="str">
        <f>IF(ISBLANK(Paramètres!$B18),"",COUNTIF(Codes!FC19,1))</f>
        <v/>
      </c>
      <c r="FB12" s="54" t="str">
        <f>IF(ISBLANK(Paramètres!$B18),"",COUNTIF(Codes!FD19,1))</f>
        <v/>
      </c>
      <c r="FC12" s="54" t="str">
        <f>IF(ISBLANK(Paramètres!$B18),"",COUNTIF(Codes!FE19,1))</f>
        <v/>
      </c>
      <c r="FD12" s="54" t="str">
        <f>IF(ISBLANK(Paramètres!$B18),"",COUNTIF(Codes!FF19,1))</f>
        <v/>
      </c>
      <c r="FE12" s="54" t="str">
        <f>IF(ISBLANK(Paramètres!$B18),"",COUNTIF(Codes!FG19,1))</f>
        <v/>
      </c>
      <c r="FF12" s="54" t="str">
        <f>IF(ISBLANK(Paramètres!$B18),"",COUNTIF(Codes!FH19,1))</f>
        <v/>
      </c>
      <c r="FG12" s="54" t="str">
        <f>IF(ISBLANK(Paramètres!$B18),"",COUNTIF(Codes!FI19,1))</f>
        <v/>
      </c>
      <c r="FH12" s="54" t="str">
        <f>IF(ISBLANK(Paramètres!$B18),"",COUNTIF(Codes!FJ19,1))</f>
        <v/>
      </c>
      <c r="FI12" s="54" t="str">
        <f>IF(ISBLANK(Paramètres!$B18),"",COUNTIF(Codes!FK19,1))</f>
        <v/>
      </c>
      <c r="FJ12" s="54" t="str">
        <f>IF(ISBLANK(Paramètres!$B18),"",COUNTIF(Codes!FL19,1))</f>
        <v/>
      </c>
      <c r="FK12" s="54" t="str">
        <f>IF(ISBLANK(Paramètres!$B18),"",COUNTIF(Codes!FM19,1))</f>
        <v/>
      </c>
      <c r="FL12" s="54" t="str">
        <f>IF(ISBLANK(Paramètres!$B18),"",COUNTIF(Codes!FN19,1))</f>
        <v/>
      </c>
      <c r="FM12" s="54" t="str">
        <f>IF(ISBLANK(Paramètres!$B18),"",COUNTIF(Codes!FO19,1))</f>
        <v/>
      </c>
      <c r="FN12" s="54" t="str">
        <f>IF(ISBLANK(Paramètres!$B18),"",COUNTIF(Codes!FP19,1))</f>
        <v/>
      </c>
      <c r="FO12" s="54" t="str">
        <f>IF(ISBLANK(Paramètres!$B18),"",COUNTIF(Codes!FQ19,1))</f>
        <v/>
      </c>
      <c r="FP12" s="54" t="str">
        <f>IF(ISBLANK(Paramètres!$B18),"",COUNTIF(Codes!FR19,1))</f>
        <v/>
      </c>
      <c r="FQ12" s="54" t="str">
        <f>IF(ISBLANK(Paramètres!$B18),"",COUNTIF(Codes!FS19,1))</f>
        <v/>
      </c>
      <c r="FR12" s="54" t="str">
        <f>IF(ISBLANK(Paramètres!$B18),"",COUNTIF(Codes!FT19,1))</f>
        <v/>
      </c>
      <c r="FS12" s="54" t="str">
        <f>IF(ISBLANK(Paramètres!$B18),"",COUNTIF(Codes!FU19,1))</f>
        <v/>
      </c>
      <c r="FT12" s="54" t="str">
        <f>IF(ISBLANK(Paramètres!$B18),"",COUNTIF(Codes!FV19,1))</f>
        <v/>
      </c>
      <c r="FU12" s="54" t="str">
        <f>IF(ISBLANK(Paramètres!$B18),"",COUNTIF(Codes!FW19,1))</f>
        <v/>
      </c>
      <c r="FV12" s="54" t="str">
        <f>IF(ISBLANK(Paramètres!$B18),"",COUNTIF(Codes!FX19,1))</f>
        <v/>
      </c>
      <c r="FW12" s="54" t="str">
        <f>IF(ISBLANK(Paramètres!$B18),"",COUNTIF(Codes!FY19,1))</f>
        <v/>
      </c>
      <c r="FX12" s="54" t="str">
        <f>IF(ISBLANK(Paramètres!$B18),"",COUNTIF(Codes!FZ19,1))</f>
        <v/>
      </c>
      <c r="FY12" s="54" t="str">
        <f>IF(ISBLANK(Paramètres!$B18),"",COUNTIF(Codes!GA19,1))</f>
        <v/>
      </c>
      <c r="FZ12" s="54" t="str">
        <f>IF(ISBLANK(Paramètres!$B18),"",COUNTIF(Codes!GB19,1))</f>
        <v/>
      </c>
      <c r="GA12" s="54" t="str">
        <f>IF(ISBLANK(Paramètres!$B18),"",COUNTIF(Codes!GC19,1))</f>
        <v/>
      </c>
      <c r="GB12" s="54" t="str">
        <f>IF(ISBLANK(Paramètres!$B18),"",COUNTIF(Codes!GD19,1))</f>
        <v/>
      </c>
      <c r="GC12" s="54" t="str">
        <f>IF(ISBLANK(Paramètres!$B18),"",COUNTIF(Codes!GE19,1))</f>
        <v/>
      </c>
      <c r="GD12" s="54" t="str">
        <f>IF(ISBLANK(Paramètres!$B18),"",COUNTIF(Codes!GF19,1))</f>
        <v/>
      </c>
      <c r="GE12" s="54" t="str">
        <f>IF(ISBLANK(Paramètres!$B18),"",COUNTIF(Codes!GG19,1))</f>
        <v/>
      </c>
      <c r="GF12" s="54" t="str">
        <f>IF(ISBLANK(Paramètres!$B18),"",COUNTIF(Codes!GH19,1))</f>
        <v/>
      </c>
      <c r="GG12" s="54" t="str">
        <f>IF(ISBLANK(Paramètres!$B18),"",COUNTIF(Codes!GI19,1))</f>
        <v/>
      </c>
      <c r="GH12" s="54" t="str">
        <f>IF(ISBLANK(Paramètres!$B18),"",COUNTIF(Codes!GJ19,1))</f>
        <v/>
      </c>
      <c r="GI12" s="54" t="str">
        <f>IF(ISBLANK(Paramètres!$B18),"",COUNTIF(Codes!GK19,1))</f>
        <v/>
      </c>
      <c r="GJ12" s="54" t="str">
        <f>IF(ISBLANK(Paramètres!$B18),"",COUNTIF(Codes!GL19,1))</f>
        <v/>
      </c>
      <c r="GK12" s="54" t="str">
        <f>IF(ISBLANK(Paramètres!$B18),"",COUNTIF(Codes!GM19,1))</f>
        <v/>
      </c>
      <c r="GL12" s="54" t="str">
        <f>IF(ISBLANK(Paramètres!$B18),"",COUNTIF(Codes!GN19,1))</f>
        <v/>
      </c>
      <c r="GM12" s="54" t="str">
        <f>IF(ISBLANK(Paramètres!B18),"",AVERAGE(B12:CX12))</f>
        <v/>
      </c>
      <c r="GN12" s="54" t="str">
        <f>IF(ISBLANK(Paramètres!B18),"",AVERAGE(CY12:GL12))</f>
        <v/>
      </c>
      <c r="GO12" s="54" t="str">
        <f>IF(ISBLANK(Paramètres!B18),"",AVERAGE(C12:GL12))</f>
        <v/>
      </c>
      <c r="GP12" s="54" t="str">
        <f>IF(ISBLANK(Paramètres!B18),"",AVERAGE(CY12:DZ12))</f>
        <v/>
      </c>
      <c r="GQ12" s="54" t="str">
        <f>IF(ISBLANK(Paramètres!B18),"",AVERAGE(EA12:FK12))</f>
        <v/>
      </c>
      <c r="GR12" s="54" t="str">
        <f>IF(ISBLANK(Paramètres!B18),"",AVERAGE(FL12:FW12))</f>
        <v/>
      </c>
      <c r="GS12" s="54" t="str">
        <f>IF(ISBLANK(Paramètres!B18),"",AVERAGE(FX12:GL12))</f>
        <v/>
      </c>
      <c r="GT12" s="54" t="str">
        <f>IF(ISBLANK(Paramètres!B18),"",AVERAGE(Calculs!M12:R12,Calculs!AN12:AY12,Calculs!BE12:BI12,Calculs!BT12:BX12,Calculs!CD12:CO12))</f>
        <v/>
      </c>
      <c r="GU12" s="54" t="str">
        <f>IF(ISBLANK(Paramètres!B18),"",AVERAGE(Calculs!AI12:AM12,Calculs!BJ12:BP12,Calculs!BY12:CC12))</f>
        <v/>
      </c>
      <c r="GV12" s="54" t="str">
        <f>IF(ISBLANK(Paramètres!B18),"",AVERAGE(Calculs!B12:L12,Calculs!S12:AH12,Calculs!AZ12:BD12,Calculs!BQ12:BS12))</f>
        <v/>
      </c>
      <c r="GW12" s="54" t="str">
        <f>IF(ISBLANK(Paramètres!B18),"",AVERAGE(CP12:CX12))</f>
        <v/>
      </c>
    </row>
    <row r="13" spans="1:205" s="23" customFormat="1" ht="24" customHeight="1" thickBot="1" x14ac:dyDescent="0.4">
      <c r="A13" s="22" t="str">
        <f>Codes!C20</f>
        <v/>
      </c>
      <c r="B13" s="54" t="str">
        <f>IF(ISBLANK(Paramètres!$B19),"",COUNTIF(Codes!D20,1))</f>
        <v/>
      </c>
      <c r="C13" s="54" t="str">
        <f>IF(ISBLANK(Paramètres!$B19),"",COUNTIF(Codes!E20,1))</f>
        <v/>
      </c>
      <c r="D13" s="54" t="str">
        <f>IF(ISBLANK(Paramètres!$B19),"",COUNTIF(Codes!F20,1))</f>
        <v/>
      </c>
      <c r="E13" s="54" t="str">
        <f>IF(ISBLANK(Paramètres!$B19),"",COUNTIF(Codes!G20,1))</f>
        <v/>
      </c>
      <c r="F13" s="54" t="str">
        <f>IF(ISBLANK(Paramètres!$B19),"",COUNTIF(Codes!H20,1))</f>
        <v/>
      </c>
      <c r="G13" s="54" t="str">
        <f>IF(ISBLANK(Paramètres!$B19),"",COUNTIF(Codes!I20,1))</f>
        <v/>
      </c>
      <c r="H13" s="54" t="str">
        <f>IF(ISBLANK(Paramètres!$B19),"",COUNTIF(Codes!J20,1))</f>
        <v/>
      </c>
      <c r="I13" s="54" t="str">
        <f>IF(ISBLANK(Paramètres!$B19),"",COUNTIF(Codes!K20,1))</f>
        <v/>
      </c>
      <c r="J13" s="54" t="str">
        <f>IF(ISBLANK(Paramètres!$B19),"",COUNTIF(Codes!L20,1))</f>
        <v/>
      </c>
      <c r="K13" s="54" t="str">
        <f>IF(ISBLANK(Paramètres!$B19),"",COUNTIF(Codes!M20,1))</f>
        <v/>
      </c>
      <c r="L13" s="54" t="str">
        <f>IF(ISBLANK(Paramètres!$B19),"",COUNTIF(Codes!N20,1))</f>
        <v/>
      </c>
      <c r="M13" s="54" t="str">
        <f>IF(ISBLANK(Paramètres!$B19),"",COUNTIF(Codes!O20,1))</f>
        <v/>
      </c>
      <c r="N13" s="54" t="str">
        <f>IF(ISBLANK(Paramètres!$B19),"",COUNTIF(Codes!P20,1))</f>
        <v/>
      </c>
      <c r="O13" s="54" t="str">
        <f>IF(ISBLANK(Paramètres!$B19),"",COUNTIF(Codes!Q20,1))</f>
        <v/>
      </c>
      <c r="P13" s="54" t="str">
        <f>IF(ISBLANK(Paramètres!$B19),"",COUNTIF(Codes!R20,1))</f>
        <v/>
      </c>
      <c r="Q13" s="54" t="str">
        <f>IF(ISBLANK(Paramètres!$B19),"",COUNTIF(Codes!S20,1))</f>
        <v/>
      </c>
      <c r="R13" s="54" t="str">
        <f>IF(ISBLANK(Paramètres!$B19),"",COUNTIF(Codes!T20,1))</f>
        <v/>
      </c>
      <c r="S13" s="54" t="str">
        <f>IF(ISBLANK(Paramètres!$B19),"",COUNTIF(Codes!U20,1))</f>
        <v/>
      </c>
      <c r="T13" s="54" t="str">
        <f>IF(ISBLANK(Paramètres!$B19),"",COUNTIF(Codes!V20,1))</f>
        <v/>
      </c>
      <c r="U13" s="54" t="str">
        <f>IF(ISBLANK(Paramètres!$B19),"",COUNTIF(Codes!W20,1))</f>
        <v/>
      </c>
      <c r="V13" s="54" t="str">
        <f>IF(ISBLANK(Paramètres!$B19),"",COUNTIF(Codes!X20,1))</f>
        <v/>
      </c>
      <c r="W13" s="54" t="str">
        <f>IF(ISBLANK(Paramètres!$B19),"",COUNTIF(Codes!Y20,1))</f>
        <v/>
      </c>
      <c r="X13" s="54" t="str">
        <f>IF(ISBLANK(Paramètres!$B19),"",COUNTIF(Codes!Z20,1))</f>
        <v/>
      </c>
      <c r="Y13" s="54" t="str">
        <f>IF(ISBLANK(Paramètres!$B19),"",COUNTIF(Codes!AA20,1))</f>
        <v/>
      </c>
      <c r="Z13" s="54" t="str">
        <f>IF(ISBLANK(Paramètres!$B19),"",COUNTIF(Codes!AB20,1))</f>
        <v/>
      </c>
      <c r="AA13" s="54" t="str">
        <f>IF(ISBLANK(Paramètres!$B19),"",COUNTIF(Codes!AC20,1))</f>
        <v/>
      </c>
      <c r="AB13" s="54" t="str">
        <f>IF(ISBLANK(Paramètres!$B19),"",COUNTIF(Codes!AD20,1))</f>
        <v/>
      </c>
      <c r="AC13" s="54" t="str">
        <f>IF(ISBLANK(Paramètres!$B19),"",COUNTIF(Codes!AE20,1))</f>
        <v/>
      </c>
      <c r="AD13" s="54" t="str">
        <f>IF(ISBLANK(Paramètres!$B19),"",COUNTIF(Codes!AF20,1))</f>
        <v/>
      </c>
      <c r="AE13" s="54" t="str">
        <f>IF(ISBLANK(Paramètres!$B19),"",COUNTIF(Codes!AG20,1))</f>
        <v/>
      </c>
      <c r="AF13" s="54" t="str">
        <f>IF(ISBLANK(Paramètres!$B19),"",COUNTIF(Codes!AH20,1))</f>
        <v/>
      </c>
      <c r="AG13" s="54" t="str">
        <f>IF(ISBLANK(Paramètres!$B19),"",COUNTIF(Codes!AI20,1))</f>
        <v/>
      </c>
      <c r="AH13" s="54" t="str">
        <f>IF(ISBLANK(Paramètres!$B19),"",COUNTIF(Codes!AJ20,1))</f>
        <v/>
      </c>
      <c r="AI13" s="54" t="str">
        <f>IF(ISBLANK(Paramètres!$B19),"",COUNTIF(Codes!AK20,1))</f>
        <v/>
      </c>
      <c r="AJ13" s="54" t="str">
        <f>IF(ISBLANK(Paramètres!$B19),"",COUNTIF(Codes!AL20,1))</f>
        <v/>
      </c>
      <c r="AK13" s="54" t="str">
        <f>IF(ISBLANK(Paramètres!$B19),"",COUNTIF(Codes!AM20,1))</f>
        <v/>
      </c>
      <c r="AL13" s="54" t="str">
        <f>IF(ISBLANK(Paramètres!$B19),"",COUNTIF(Codes!AN20,1))</f>
        <v/>
      </c>
      <c r="AM13" s="54" t="str">
        <f>IF(ISBLANK(Paramètres!$B19),"",COUNTIF(Codes!AO20,1))</f>
        <v/>
      </c>
      <c r="AN13" s="54" t="str">
        <f>IF(ISBLANK(Paramètres!$B19),"",COUNTIF(Codes!AP20,1))</f>
        <v/>
      </c>
      <c r="AO13" s="54" t="str">
        <f>IF(ISBLANK(Paramètres!$B19),"",COUNTIF(Codes!AQ20,1))</f>
        <v/>
      </c>
      <c r="AP13" s="54" t="str">
        <f>IF(ISBLANK(Paramètres!$B19),"",COUNTIF(Codes!AR20,1))</f>
        <v/>
      </c>
      <c r="AQ13" s="54" t="str">
        <f>IF(ISBLANK(Paramètres!$B19),"",COUNTIF(Codes!AS20,1))</f>
        <v/>
      </c>
      <c r="AR13" s="54" t="str">
        <f>IF(ISBLANK(Paramètres!$B19),"",COUNTIF(Codes!AT20,1))</f>
        <v/>
      </c>
      <c r="AS13" s="54" t="str">
        <f>IF(ISBLANK(Paramètres!$B19),"",COUNTIF(Codes!AU20,1))</f>
        <v/>
      </c>
      <c r="AT13" s="54" t="str">
        <f>IF(ISBLANK(Paramètres!$B19),"",COUNTIF(Codes!AV20,1))</f>
        <v/>
      </c>
      <c r="AU13" s="54" t="str">
        <f>IF(ISBLANK(Paramètres!$B19),"",COUNTIF(Codes!AW20,1))</f>
        <v/>
      </c>
      <c r="AV13" s="54" t="str">
        <f>IF(ISBLANK(Paramètres!$B19),"",COUNTIF(Codes!AX20,1))</f>
        <v/>
      </c>
      <c r="AW13" s="54" t="str">
        <f>IF(ISBLANK(Paramètres!$B19),"",COUNTIF(Codes!AY20,1))</f>
        <v/>
      </c>
      <c r="AX13" s="54" t="str">
        <f>IF(ISBLANK(Paramètres!$B19),"",COUNTIF(Codes!AZ20,1))</f>
        <v/>
      </c>
      <c r="AY13" s="54" t="str">
        <f>IF(ISBLANK(Paramètres!$B19),"",COUNTIF(Codes!BA20,1))</f>
        <v/>
      </c>
      <c r="AZ13" s="54" t="str">
        <f>IF(ISBLANK(Paramètres!$B19),"",COUNTIF(Codes!BB20,1))</f>
        <v/>
      </c>
      <c r="BA13" s="54" t="str">
        <f>IF(ISBLANK(Paramètres!$B19),"",COUNTIF(Codes!BC20,1))</f>
        <v/>
      </c>
      <c r="BB13" s="54" t="str">
        <f>IF(ISBLANK(Paramètres!$B19),"",COUNTIF(Codes!BD20,1))</f>
        <v/>
      </c>
      <c r="BC13" s="54" t="str">
        <f>IF(ISBLANK(Paramètres!$B19),"",COUNTIF(Codes!BE20,1))</f>
        <v/>
      </c>
      <c r="BD13" s="54" t="str">
        <f>IF(ISBLANK(Paramètres!$B19),"",COUNTIF(Codes!BF20,1))</f>
        <v/>
      </c>
      <c r="BE13" s="54" t="str">
        <f>IF(ISBLANK(Paramètres!$B19),"",COUNTIF(Codes!BG20,1))</f>
        <v/>
      </c>
      <c r="BF13" s="54" t="str">
        <f>IF(ISBLANK(Paramètres!$B19),"",COUNTIF(Codes!BH20,1))</f>
        <v/>
      </c>
      <c r="BG13" s="54" t="str">
        <f>IF(ISBLANK(Paramètres!$B19),"",COUNTIF(Codes!BI20,1))</f>
        <v/>
      </c>
      <c r="BH13" s="54" t="str">
        <f>IF(ISBLANK(Paramètres!$B19),"",COUNTIF(Codes!BJ20,1))</f>
        <v/>
      </c>
      <c r="BI13" s="54" t="str">
        <f>IF(ISBLANK(Paramètres!$B19),"",COUNTIF(Codes!BK20,1))</f>
        <v/>
      </c>
      <c r="BJ13" s="54" t="str">
        <f>IF(ISBLANK(Paramètres!$B19),"",COUNTIF(Codes!BL20,1))</f>
        <v/>
      </c>
      <c r="BK13" s="54" t="str">
        <f>IF(ISBLANK(Paramètres!$B19),"",COUNTIF(Codes!BM20,1))</f>
        <v/>
      </c>
      <c r="BL13" s="54" t="str">
        <f>IF(ISBLANK(Paramètres!$B19),"",COUNTIF(Codes!BN20,1))</f>
        <v/>
      </c>
      <c r="BM13" s="54" t="str">
        <f>IF(ISBLANK(Paramètres!$B19),"",COUNTIF(Codes!BO20,1))</f>
        <v/>
      </c>
      <c r="BN13" s="54" t="str">
        <f>IF(ISBLANK(Paramètres!$B19),"",COUNTIF(Codes!BP20,1))</f>
        <v/>
      </c>
      <c r="BO13" s="54" t="str">
        <f>IF(ISBLANK(Paramètres!$B19),"",COUNTIF(Codes!BQ20,1))</f>
        <v/>
      </c>
      <c r="BP13" s="54" t="str">
        <f>IF(ISBLANK(Paramètres!$B19),"",COUNTIF(Codes!BR20,1))</f>
        <v/>
      </c>
      <c r="BQ13" s="54" t="str">
        <f>IF(ISBLANK(Paramètres!$B19),"",COUNTIF(Codes!BS20,1))</f>
        <v/>
      </c>
      <c r="BR13" s="54" t="str">
        <f>IF(ISBLANK(Paramètres!$B19),"",COUNTIF(Codes!BT20,1))</f>
        <v/>
      </c>
      <c r="BS13" s="54" t="str">
        <f>IF(ISBLANK(Paramètres!$B19),"",COUNTIF(Codes!BU20,1))</f>
        <v/>
      </c>
      <c r="BT13" s="54" t="str">
        <f>IF(ISBLANK(Paramètres!$B19),"",COUNTIF(Codes!BV20,1))</f>
        <v/>
      </c>
      <c r="BU13" s="54" t="str">
        <f>IF(ISBLANK(Paramètres!$B19),"",COUNTIF(Codes!BW20,1))</f>
        <v/>
      </c>
      <c r="BV13" s="54" t="str">
        <f>IF(ISBLANK(Paramètres!$B19),"",COUNTIF(Codes!BX20,1))</f>
        <v/>
      </c>
      <c r="BW13" s="54" t="str">
        <f>IF(ISBLANK(Paramètres!$B19),"",COUNTIF(Codes!BY20,1))</f>
        <v/>
      </c>
      <c r="BX13" s="54" t="str">
        <f>IF(ISBLANK(Paramètres!$B19),"",COUNTIF(Codes!BZ20,1))</f>
        <v/>
      </c>
      <c r="BY13" s="54" t="str">
        <f>IF(ISBLANK(Paramètres!$B19),"",COUNTIF(Codes!CA20,1))</f>
        <v/>
      </c>
      <c r="BZ13" s="54" t="str">
        <f>IF(ISBLANK(Paramètres!$B19),"",COUNTIF(Codes!CB20,1))</f>
        <v/>
      </c>
      <c r="CA13" s="54" t="str">
        <f>IF(ISBLANK(Paramètres!$B19),"",COUNTIF(Codes!CC20,1))</f>
        <v/>
      </c>
      <c r="CB13" s="54" t="str">
        <f>IF(ISBLANK(Paramètres!$B19),"",COUNTIF(Codes!CD20,1))</f>
        <v/>
      </c>
      <c r="CC13" s="54" t="str">
        <f>IF(ISBLANK(Paramètres!$B19),"",COUNTIF(Codes!CE20,1))</f>
        <v/>
      </c>
      <c r="CD13" s="54" t="str">
        <f>IF(ISBLANK(Paramètres!$B19),"",COUNTIF(Codes!CF20,1))</f>
        <v/>
      </c>
      <c r="CE13" s="54" t="str">
        <f>IF(ISBLANK(Paramètres!$B19),"",COUNTIF(Codes!CG20,1))</f>
        <v/>
      </c>
      <c r="CF13" s="54" t="str">
        <f>IF(ISBLANK(Paramètres!$B19),"",COUNTIF(Codes!CH20,1))</f>
        <v/>
      </c>
      <c r="CG13" s="54" t="str">
        <f>IF(ISBLANK(Paramètres!$B19),"",COUNTIF(Codes!CI20,1))</f>
        <v/>
      </c>
      <c r="CH13" s="54" t="str">
        <f>IF(ISBLANK(Paramètres!$B19),"",COUNTIF(Codes!CJ20,1))</f>
        <v/>
      </c>
      <c r="CI13" s="54" t="str">
        <f>IF(ISBLANK(Paramètres!$B19),"",COUNTIF(Codes!CK20,1))</f>
        <v/>
      </c>
      <c r="CJ13" s="54" t="str">
        <f>IF(ISBLANK(Paramètres!$B19),"",COUNTIF(Codes!CL20,1))</f>
        <v/>
      </c>
      <c r="CK13" s="54" t="str">
        <f>IF(ISBLANK(Paramètres!$B19),"",COUNTIF(Codes!CM20,1))</f>
        <v/>
      </c>
      <c r="CL13" s="54" t="str">
        <f>IF(ISBLANK(Paramètres!$B19),"",COUNTIF(Codes!CN20,1))</f>
        <v/>
      </c>
      <c r="CM13" s="54" t="str">
        <f>IF(ISBLANK(Paramètres!$B19),"",COUNTIF(Codes!CO20,1))</f>
        <v/>
      </c>
      <c r="CN13" s="54" t="str">
        <f>IF(ISBLANK(Paramètres!$B19),"",COUNTIF(Codes!CP20,1))</f>
        <v/>
      </c>
      <c r="CO13" s="54" t="str">
        <f>IF(ISBLANK(Paramètres!$B19),"",COUNTIF(Codes!CQ20,1))</f>
        <v/>
      </c>
      <c r="CP13" s="54" t="str">
        <f>IF(ISBLANK(Paramètres!$B19),"",COUNTIF(Codes!CR20,1))</f>
        <v/>
      </c>
      <c r="CQ13" s="54" t="str">
        <f>IF(ISBLANK(Paramètres!$B19),"",COUNTIF(Codes!CS20,1))</f>
        <v/>
      </c>
      <c r="CR13" s="54" t="str">
        <f>IF(ISBLANK(Paramètres!$B19),"",COUNTIF(Codes!CT20,1))</f>
        <v/>
      </c>
      <c r="CS13" s="54" t="str">
        <f>IF(ISBLANK(Paramètres!$B19),"",COUNTIF(Codes!CU20,1))</f>
        <v/>
      </c>
      <c r="CT13" s="54" t="str">
        <f>IF(ISBLANK(Paramètres!$B19),"",COUNTIF(Codes!CV20,1))</f>
        <v/>
      </c>
      <c r="CU13" s="54" t="str">
        <f>IF(ISBLANK(Paramètres!$B19),"",COUNTIF(Codes!CW20,1))</f>
        <v/>
      </c>
      <c r="CV13" s="54" t="str">
        <f>IF(ISBLANK(Paramètres!$B19),"",COUNTIF(Codes!CX20,1))</f>
        <v/>
      </c>
      <c r="CW13" s="54" t="str">
        <f>IF(ISBLANK(Paramètres!$B19),"",COUNTIF(Codes!CY20,1))</f>
        <v/>
      </c>
      <c r="CX13" s="54" t="str">
        <f>IF(ISBLANK(Paramètres!$B19),"",COUNTIF(Codes!CZ20,1))</f>
        <v/>
      </c>
      <c r="CY13" s="54" t="str">
        <f>IF(ISBLANK(Paramètres!$B19),"",COUNTIF(Codes!DA20,1))</f>
        <v/>
      </c>
      <c r="CZ13" s="54" t="str">
        <f>IF(ISBLANK(Paramètres!$B19),"",COUNTIF(Codes!DB20,1))</f>
        <v/>
      </c>
      <c r="DA13" s="54" t="str">
        <f>IF(ISBLANK(Paramètres!$B19),"",COUNTIF(Codes!DC20,1))</f>
        <v/>
      </c>
      <c r="DB13" s="54" t="str">
        <f>IF(ISBLANK(Paramètres!$B19),"",COUNTIF(Codes!DD20,1))</f>
        <v/>
      </c>
      <c r="DC13" s="54" t="str">
        <f>IF(ISBLANK(Paramètres!$B19),"",COUNTIF(Codes!DE20,1))</f>
        <v/>
      </c>
      <c r="DD13" s="54" t="str">
        <f>IF(ISBLANK(Paramètres!$B19),"",COUNTIF(Codes!DF20,1))</f>
        <v/>
      </c>
      <c r="DE13" s="54" t="str">
        <f>IF(ISBLANK(Paramètres!$B19),"",COUNTIF(Codes!DG20,1))</f>
        <v/>
      </c>
      <c r="DF13" s="54" t="str">
        <f>IF(ISBLANK(Paramètres!$B19),"",COUNTIF(Codes!DH20,1))</f>
        <v/>
      </c>
      <c r="DG13" s="54" t="str">
        <f>IF(ISBLANK(Paramètres!$B19),"",COUNTIF(Codes!DI20,1))</f>
        <v/>
      </c>
      <c r="DH13" s="54" t="str">
        <f>IF(ISBLANK(Paramètres!$B19),"",COUNTIF(Codes!DJ20,1))</f>
        <v/>
      </c>
      <c r="DI13" s="54" t="str">
        <f>IF(ISBLANK(Paramètres!$B19),"",COUNTIF(Codes!DK20,1))</f>
        <v/>
      </c>
      <c r="DJ13" s="54" t="str">
        <f>IF(ISBLANK(Paramètres!$B19),"",COUNTIF(Codes!DL20,1))</f>
        <v/>
      </c>
      <c r="DK13" s="54" t="str">
        <f>IF(ISBLANK(Paramètres!$B19),"",COUNTIF(Codes!DM20,1))</f>
        <v/>
      </c>
      <c r="DL13" s="54" t="str">
        <f>IF(ISBLANK(Paramètres!$B19),"",COUNTIF(Codes!DN20,1))</f>
        <v/>
      </c>
      <c r="DM13" s="54" t="str">
        <f>IF(ISBLANK(Paramètres!$B19),"",COUNTIF(Codes!DO20,1))</f>
        <v/>
      </c>
      <c r="DN13" s="54" t="str">
        <f>IF(ISBLANK(Paramètres!$B19),"",COUNTIF(Codes!DP20,1))</f>
        <v/>
      </c>
      <c r="DO13" s="54" t="str">
        <f>IF(ISBLANK(Paramètres!$B19),"",COUNTIF(Codes!DQ20,1))</f>
        <v/>
      </c>
      <c r="DP13" s="54" t="str">
        <f>IF(ISBLANK(Paramètres!$B19),"",COUNTIF(Codes!DR20,1))</f>
        <v/>
      </c>
      <c r="DQ13" s="54" t="str">
        <f>IF(ISBLANK(Paramètres!$B19),"",COUNTIF(Codes!DS20,1))</f>
        <v/>
      </c>
      <c r="DR13" s="54" t="str">
        <f>IF(ISBLANK(Paramètres!$B19),"",COUNTIF(Codes!DT20,1))</f>
        <v/>
      </c>
      <c r="DS13" s="54" t="str">
        <f>IF(ISBLANK(Paramètres!$B19),"",COUNTIF(Codes!DU20,1))</f>
        <v/>
      </c>
      <c r="DT13" s="54" t="str">
        <f>IF(ISBLANK(Paramètres!$B19),"",COUNTIF(Codes!DV20,1))</f>
        <v/>
      </c>
      <c r="DU13" s="54" t="str">
        <f>IF(ISBLANK(Paramètres!$B19),"",COUNTIF(Codes!DW20,1))</f>
        <v/>
      </c>
      <c r="DV13" s="54" t="str">
        <f>IF(ISBLANK(Paramètres!$B19),"",COUNTIF(Codes!DX20,1))</f>
        <v/>
      </c>
      <c r="DW13" s="54" t="str">
        <f>IF(ISBLANK(Paramètres!$B19),"",COUNTIF(Codes!DY20,1))</f>
        <v/>
      </c>
      <c r="DX13" s="54" t="str">
        <f>IF(ISBLANK(Paramètres!$B19),"",COUNTIF(Codes!DZ20,1))</f>
        <v/>
      </c>
      <c r="DY13" s="54" t="str">
        <f>IF(ISBLANK(Paramètres!$B19),"",COUNTIF(Codes!EA20,1))</f>
        <v/>
      </c>
      <c r="DZ13" s="54" t="str">
        <f>IF(ISBLANK(Paramètres!$B19),"",COUNTIF(Codes!EB20,1))</f>
        <v/>
      </c>
      <c r="EA13" s="54" t="str">
        <f>IF(ISBLANK(Paramètres!$B19),"",COUNTIF(Codes!EC20,1))</f>
        <v/>
      </c>
      <c r="EB13" s="54" t="str">
        <f>IF(ISBLANK(Paramètres!$B19),"",COUNTIF(Codes!ED20,1))</f>
        <v/>
      </c>
      <c r="EC13" s="54" t="str">
        <f>IF(ISBLANK(Paramètres!$B19),"",COUNTIF(Codes!EE20,1))</f>
        <v/>
      </c>
      <c r="ED13" s="54" t="str">
        <f>IF(ISBLANK(Paramètres!$B19),"",COUNTIF(Codes!EF20,1))</f>
        <v/>
      </c>
      <c r="EE13" s="54" t="str">
        <f>IF(ISBLANK(Paramètres!$B19),"",COUNTIF(Codes!EG20,1))</f>
        <v/>
      </c>
      <c r="EF13" s="54" t="str">
        <f>IF(ISBLANK(Paramètres!$B19),"",COUNTIF(Codes!EH20,1))</f>
        <v/>
      </c>
      <c r="EG13" s="54" t="str">
        <f>IF(ISBLANK(Paramètres!$B19),"",COUNTIF(Codes!EI20,1))</f>
        <v/>
      </c>
      <c r="EH13" s="54" t="str">
        <f>IF(ISBLANK(Paramètres!$B19),"",COUNTIF(Codes!EJ20,1))</f>
        <v/>
      </c>
      <c r="EI13" s="54" t="str">
        <f>IF(ISBLANK(Paramètres!$B19),"",COUNTIF(Codes!EK20,1))</f>
        <v/>
      </c>
      <c r="EJ13" s="54" t="str">
        <f>IF(ISBLANK(Paramètres!$B19),"",COUNTIF(Codes!EL20,1))</f>
        <v/>
      </c>
      <c r="EK13" s="54" t="str">
        <f>IF(ISBLANK(Paramètres!$B19),"",COUNTIF(Codes!EM20,1))</f>
        <v/>
      </c>
      <c r="EL13" s="54" t="str">
        <f>IF(ISBLANK(Paramètres!$B19),"",COUNTIF(Codes!EN20,1))</f>
        <v/>
      </c>
      <c r="EM13" s="54" t="str">
        <f>IF(ISBLANK(Paramètres!$B19),"",COUNTIF(Codes!EO20,1))</f>
        <v/>
      </c>
      <c r="EN13" s="54" t="str">
        <f>IF(ISBLANK(Paramètres!$B19),"",COUNTIF(Codes!EP20,1))</f>
        <v/>
      </c>
      <c r="EO13" s="54" t="str">
        <f>IF(ISBLANK(Paramètres!$B19),"",COUNTIF(Codes!EQ20,1))</f>
        <v/>
      </c>
      <c r="EP13" s="54" t="str">
        <f>IF(ISBLANK(Paramètres!$B19),"",COUNTIF(Codes!ER20,1))</f>
        <v/>
      </c>
      <c r="EQ13" s="54" t="str">
        <f>IF(ISBLANK(Paramètres!$B19),"",COUNTIF(Codes!ES20,1))</f>
        <v/>
      </c>
      <c r="ER13" s="54" t="str">
        <f>IF(ISBLANK(Paramètres!$B19),"",COUNTIF(Codes!ET20,1))</f>
        <v/>
      </c>
      <c r="ES13" s="54" t="str">
        <f>IF(ISBLANK(Paramètres!$B19),"",COUNTIF(Codes!EU20,1))</f>
        <v/>
      </c>
      <c r="ET13" s="54" t="str">
        <f>IF(ISBLANK(Paramètres!$B19),"",COUNTIF(Codes!EV20,1))</f>
        <v/>
      </c>
      <c r="EU13" s="54" t="str">
        <f>IF(ISBLANK(Paramètres!$B19),"",COUNTIF(Codes!EW20,1))</f>
        <v/>
      </c>
      <c r="EV13" s="54" t="str">
        <f>IF(ISBLANK(Paramètres!$B19),"",COUNTIF(Codes!EX20,1))</f>
        <v/>
      </c>
      <c r="EW13" s="54" t="str">
        <f>IF(ISBLANK(Paramètres!$B19),"",COUNTIF(Codes!EY20,1))</f>
        <v/>
      </c>
      <c r="EX13" s="54" t="str">
        <f>IF(ISBLANK(Paramètres!$B19),"",COUNTIF(Codes!EZ20,1))</f>
        <v/>
      </c>
      <c r="EY13" s="54" t="str">
        <f>IF(ISBLANK(Paramètres!$B19),"",COUNTIF(Codes!FA20,1))</f>
        <v/>
      </c>
      <c r="EZ13" s="54" t="str">
        <f>IF(ISBLANK(Paramètres!$B19),"",COUNTIF(Codes!FB20,1))</f>
        <v/>
      </c>
      <c r="FA13" s="54" t="str">
        <f>IF(ISBLANK(Paramètres!$B19),"",COUNTIF(Codes!FC20,1))</f>
        <v/>
      </c>
      <c r="FB13" s="54" t="str">
        <f>IF(ISBLANK(Paramètres!$B19),"",COUNTIF(Codes!FD20,1))</f>
        <v/>
      </c>
      <c r="FC13" s="54" t="str">
        <f>IF(ISBLANK(Paramètres!$B19),"",COUNTIF(Codes!FE20,1))</f>
        <v/>
      </c>
      <c r="FD13" s="54" t="str">
        <f>IF(ISBLANK(Paramètres!$B19),"",COUNTIF(Codes!FF20,1))</f>
        <v/>
      </c>
      <c r="FE13" s="54" t="str">
        <f>IF(ISBLANK(Paramètres!$B19),"",COUNTIF(Codes!FG20,1))</f>
        <v/>
      </c>
      <c r="FF13" s="54" t="str">
        <f>IF(ISBLANK(Paramètres!$B19),"",COUNTIF(Codes!FH20,1))</f>
        <v/>
      </c>
      <c r="FG13" s="54" t="str">
        <f>IF(ISBLANK(Paramètres!$B19),"",COUNTIF(Codes!FI20,1))</f>
        <v/>
      </c>
      <c r="FH13" s="54" t="str">
        <f>IF(ISBLANK(Paramètres!$B19),"",COUNTIF(Codes!FJ20,1))</f>
        <v/>
      </c>
      <c r="FI13" s="54" t="str">
        <f>IF(ISBLANK(Paramètres!$B19),"",COUNTIF(Codes!FK20,1))</f>
        <v/>
      </c>
      <c r="FJ13" s="54" t="str">
        <f>IF(ISBLANK(Paramètres!$B19),"",COUNTIF(Codes!FL20,1))</f>
        <v/>
      </c>
      <c r="FK13" s="54" t="str">
        <f>IF(ISBLANK(Paramètres!$B19),"",COUNTIF(Codes!FM20,1))</f>
        <v/>
      </c>
      <c r="FL13" s="54" t="str">
        <f>IF(ISBLANK(Paramètres!$B19),"",COUNTIF(Codes!FN20,1))</f>
        <v/>
      </c>
      <c r="FM13" s="54" t="str">
        <f>IF(ISBLANK(Paramètres!$B19),"",COUNTIF(Codes!FO20,1))</f>
        <v/>
      </c>
      <c r="FN13" s="54" t="str">
        <f>IF(ISBLANK(Paramètres!$B19),"",COUNTIF(Codes!FP20,1))</f>
        <v/>
      </c>
      <c r="FO13" s="54" t="str">
        <f>IF(ISBLANK(Paramètres!$B19),"",COUNTIF(Codes!FQ20,1))</f>
        <v/>
      </c>
      <c r="FP13" s="54" t="str">
        <f>IF(ISBLANK(Paramètres!$B19),"",COUNTIF(Codes!FR20,1))</f>
        <v/>
      </c>
      <c r="FQ13" s="54" t="str">
        <f>IF(ISBLANK(Paramètres!$B19),"",COUNTIF(Codes!FS20,1))</f>
        <v/>
      </c>
      <c r="FR13" s="54" t="str">
        <f>IF(ISBLANK(Paramètres!$B19),"",COUNTIF(Codes!FT20,1))</f>
        <v/>
      </c>
      <c r="FS13" s="54" t="str">
        <f>IF(ISBLANK(Paramètres!$B19),"",COUNTIF(Codes!FU20,1))</f>
        <v/>
      </c>
      <c r="FT13" s="54" t="str">
        <f>IF(ISBLANK(Paramètres!$B19),"",COUNTIF(Codes!FV20,1))</f>
        <v/>
      </c>
      <c r="FU13" s="54" t="str">
        <f>IF(ISBLANK(Paramètres!$B19),"",COUNTIF(Codes!FW20,1))</f>
        <v/>
      </c>
      <c r="FV13" s="54" t="str">
        <f>IF(ISBLANK(Paramètres!$B19),"",COUNTIF(Codes!FX20,1))</f>
        <v/>
      </c>
      <c r="FW13" s="54" t="str">
        <f>IF(ISBLANK(Paramètres!$B19),"",COUNTIF(Codes!FY20,1))</f>
        <v/>
      </c>
      <c r="FX13" s="54" t="str">
        <f>IF(ISBLANK(Paramètres!$B19),"",COUNTIF(Codes!FZ20,1))</f>
        <v/>
      </c>
      <c r="FY13" s="54" t="str">
        <f>IF(ISBLANK(Paramètres!$B19),"",COUNTIF(Codes!GA20,1))</f>
        <v/>
      </c>
      <c r="FZ13" s="54" t="str">
        <f>IF(ISBLANK(Paramètres!$B19),"",COUNTIF(Codes!GB20,1))</f>
        <v/>
      </c>
      <c r="GA13" s="54" t="str">
        <f>IF(ISBLANK(Paramètres!$B19),"",COUNTIF(Codes!GC20,1))</f>
        <v/>
      </c>
      <c r="GB13" s="54" t="str">
        <f>IF(ISBLANK(Paramètres!$B19),"",COUNTIF(Codes!GD20,1))</f>
        <v/>
      </c>
      <c r="GC13" s="54" t="str">
        <f>IF(ISBLANK(Paramètres!$B19),"",COUNTIF(Codes!GE20,1))</f>
        <v/>
      </c>
      <c r="GD13" s="54" t="str">
        <f>IF(ISBLANK(Paramètres!$B19),"",COUNTIF(Codes!GF20,1))</f>
        <v/>
      </c>
      <c r="GE13" s="54" t="str">
        <f>IF(ISBLANK(Paramètres!$B19),"",COUNTIF(Codes!GG20,1))</f>
        <v/>
      </c>
      <c r="GF13" s="54" t="str">
        <f>IF(ISBLANK(Paramètres!$B19),"",COUNTIF(Codes!GH20,1))</f>
        <v/>
      </c>
      <c r="GG13" s="54" t="str">
        <f>IF(ISBLANK(Paramètres!$B19),"",COUNTIF(Codes!GI20,1))</f>
        <v/>
      </c>
      <c r="GH13" s="54" t="str">
        <f>IF(ISBLANK(Paramètres!$B19),"",COUNTIF(Codes!GJ20,1))</f>
        <v/>
      </c>
      <c r="GI13" s="54" t="str">
        <f>IF(ISBLANK(Paramètres!$B19),"",COUNTIF(Codes!GK20,1))</f>
        <v/>
      </c>
      <c r="GJ13" s="54" t="str">
        <f>IF(ISBLANK(Paramètres!$B19),"",COUNTIF(Codes!GL20,1))</f>
        <v/>
      </c>
      <c r="GK13" s="54" t="str">
        <f>IF(ISBLANK(Paramètres!$B19),"",COUNTIF(Codes!GM20,1))</f>
        <v/>
      </c>
      <c r="GL13" s="54" t="str">
        <f>IF(ISBLANK(Paramètres!$B19),"",COUNTIF(Codes!GN20,1))</f>
        <v/>
      </c>
      <c r="GM13" s="54" t="str">
        <f>IF(ISBLANK(Paramètres!B19),"",AVERAGE(B13:CX13))</f>
        <v/>
      </c>
      <c r="GN13" s="54" t="str">
        <f>IF(ISBLANK(Paramètres!B19),"",AVERAGE(CY13:GL13))</f>
        <v/>
      </c>
      <c r="GO13" s="54" t="str">
        <f>IF(ISBLANK(Paramètres!B19),"",AVERAGE(C13:GL13))</f>
        <v/>
      </c>
      <c r="GP13" s="54" t="str">
        <f>IF(ISBLANK(Paramètres!B19),"",AVERAGE(CY13:DZ13))</f>
        <v/>
      </c>
      <c r="GQ13" s="54" t="str">
        <f>IF(ISBLANK(Paramètres!B19),"",AVERAGE(EA13:FK13))</f>
        <v/>
      </c>
      <c r="GR13" s="54" t="str">
        <f>IF(ISBLANK(Paramètres!B19),"",AVERAGE(FL13:FW13))</f>
        <v/>
      </c>
      <c r="GS13" s="54" t="str">
        <f>IF(ISBLANK(Paramètres!B19),"",AVERAGE(FX13:GL13))</f>
        <v/>
      </c>
      <c r="GT13" s="54" t="str">
        <f>IF(ISBLANK(Paramètres!B19),"",AVERAGE(Calculs!M13:R13,Calculs!AN13:AY13,Calculs!BE13:BI13,Calculs!BT13:BX13,Calculs!CD13:CO13))</f>
        <v/>
      </c>
      <c r="GU13" s="54" t="str">
        <f>IF(ISBLANK(Paramètres!B19),"",AVERAGE(Calculs!AI13:AM13,Calculs!BJ13:BP13,Calculs!BY13:CC13))</f>
        <v/>
      </c>
      <c r="GV13" s="54" t="str">
        <f>IF(ISBLANK(Paramètres!B19),"",AVERAGE(Calculs!B13:L13,Calculs!S13:AH13,Calculs!AZ13:BD13,Calculs!BQ13:BS13))</f>
        <v/>
      </c>
      <c r="GW13" s="54" t="str">
        <f>IF(ISBLANK(Paramètres!B19),"",AVERAGE(CP13:CX13))</f>
        <v/>
      </c>
    </row>
    <row r="14" spans="1:205" s="23" customFormat="1" ht="24" customHeight="1" thickBot="1" x14ac:dyDescent="0.4">
      <c r="A14" s="22" t="str">
        <f>Codes!C21</f>
        <v/>
      </c>
      <c r="B14" s="54" t="str">
        <f>IF(ISBLANK(Paramètres!$B20),"",COUNTIF(Codes!D21,1))</f>
        <v/>
      </c>
      <c r="C14" s="54" t="str">
        <f>IF(ISBLANK(Paramètres!$B20),"",COUNTIF(Codes!E21,1))</f>
        <v/>
      </c>
      <c r="D14" s="54" t="str">
        <f>IF(ISBLANK(Paramètres!$B20),"",COUNTIF(Codes!F21,1))</f>
        <v/>
      </c>
      <c r="E14" s="54" t="str">
        <f>IF(ISBLANK(Paramètres!$B20),"",COUNTIF(Codes!G21,1))</f>
        <v/>
      </c>
      <c r="F14" s="54" t="str">
        <f>IF(ISBLANK(Paramètres!$B20),"",COUNTIF(Codes!H21,1))</f>
        <v/>
      </c>
      <c r="G14" s="54" t="str">
        <f>IF(ISBLANK(Paramètres!$B20),"",COUNTIF(Codes!I21,1))</f>
        <v/>
      </c>
      <c r="H14" s="54" t="str">
        <f>IF(ISBLANK(Paramètres!$B20),"",COUNTIF(Codes!J21,1))</f>
        <v/>
      </c>
      <c r="I14" s="54" t="str">
        <f>IF(ISBLANK(Paramètres!$B20),"",COUNTIF(Codes!K21,1))</f>
        <v/>
      </c>
      <c r="J14" s="54" t="str">
        <f>IF(ISBLANK(Paramètres!$B20),"",COUNTIF(Codes!L21,1))</f>
        <v/>
      </c>
      <c r="K14" s="54" t="str">
        <f>IF(ISBLANK(Paramètres!$B20),"",COUNTIF(Codes!M21,1))</f>
        <v/>
      </c>
      <c r="L14" s="54" t="str">
        <f>IF(ISBLANK(Paramètres!$B20),"",COUNTIF(Codes!N21,1))</f>
        <v/>
      </c>
      <c r="M14" s="54" t="str">
        <f>IF(ISBLANK(Paramètres!$B20),"",COUNTIF(Codes!O21,1))</f>
        <v/>
      </c>
      <c r="N14" s="54" t="str">
        <f>IF(ISBLANK(Paramètres!$B20),"",COUNTIF(Codes!P21,1))</f>
        <v/>
      </c>
      <c r="O14" s="54" t="str">
        <f>IF(ISBLANK(Paramètres!$B20),"",COUNTIF(Codes!Q21,1))</f>
        <v/>
      </c>
      <c r="P14" s="54" t="str">
        <f>IF(ISBLANK(Paramètres!$B20),"",COUNTIF(Codes!R21,1))</f>
        <v/>
      </c>
      <c r="Q14" s="54" t="str">
        <f>IF(ISBLANK(Paramètres!$B20),"",COUNTIF(Codes!S21,1))</f>
        <v/>
      </c>
      <c r="R14" s="54" t="str">
        <f>IF(ISBLANK(Paramètres!$B20),"",COUNTIF(Codes!T21,1))</f>
        <v/>
      </c>
      <c r="S14" s="54" t="str">
        <f>IF(ISBLANK(Paramètres!$B20),"",COUNTIF(Codes!U21,1))</f>
        <v/>
      </c>
      <c r="T14" s="54" t="str">
        <f>IF(ISBLANK(Paramètres!$B20),"",COUNTIF(Codes!V21,1))</f>
        <v/>
      </c>
      <c r="U14" s="54" t="str">
        <f>IF(ISBLANK(Paramètres!$B20),"",COUNTIF(Codes!W21,1))</f>
        <v/>
      </c>
      <c r="V14" s="54" t="str">
        <f>IF(ISBLANK(Paramètres!$B20),"",COUNTIF(Codes!X21,1))</f>
        <v/>
      </c>
      <c r="W14" s="54" t="str">
        <f>IF(ISBLANK(Paramètres!$B20),"",COUNTIF(Codes!Y21,1))</f>
        <v/>
      </c>
      <c r="X14" s="54" t="str">
        <f>IF(ISBLANK(Paramètres!$B20),"",COUNTIF(Codes!Z21,1))</f>
        <v/>
      </c>
      <c r="Y14" s="54" t="str">
        <f>IF(ISBLANK(Paramètres!$B20),"",COUNTIF(Codes!AA21,1))</f>
        <v/>
      </c>
      <c r="Z14" s="54" t="str">
        <f>IF(ISBLANK(Paramètres!$B20),"",COUNTIF(Codes!AB21,1))</f>
        <v/>
      </c>
      <c r="AA14" s="54" t="str">
        <f>IF(ISBLANK(Paramètres!$B20),"",COUNTIF(Codes!AC21,1))</f>
        <v/>
      </c>
      <c r="AB14" s="54" t="str">
        <f>IF(ISBLANK(Paramètres!$B20),"",COUNTIF(Codes!AD21,1))</f>
        <v/>
      </c>
      <c r="AC14" s="54" t="str">
        <f>IF(ISBLANK(Paramètres!$B20),"",COUNTIF(Codes!AE21,1))</f>
        <v/>
      </c>
      <c r="AD14" s="54" t="str">
        <f>IF(ISBLANK(Paramètres!$B20),"",COUNTIF(Codes!AF21,1))</f>
        <v/>
      </c>
      <c r="AE14" s="54" t="str">
        <f>IF(ISBLANK(Paramètres!$B20),"",COUNTIF(Codes!AG21,1))</f>
        <v/>
      </c>
      <c r="AF14" s="54" t="str">
        <f>IF(ISBLANK(Paramètres!$B20),"",COUNTIF(Codes!AH21,1))</f>
        <v/>
      </c>
      <c r="AG14" s="54" t="str">
        <f>IF(ISBLANK(Paramètres!$B20),"",COUNTIF(Codes!AI21,1))</f>
        <v/>
      </c>
      <c r="AH14" s="54" t="str">
        <f>IF(ISBLANK(Paramètres!$B20),"",COUNTIF(Codes!AJ21,1))</f>
        <v/>
      </c>
      <c r="AI14" s="54" t="str">
        <f>IF(ISBLANK(Paramètres!$B20),"",COUNTIF(Codes!AK21,1))</f>
        <v/>
      </c>
      <c r="AJ14" s="54" t="str">
        <f>IF(ISBLANK(Paramètres!$B20),"",COUNTIF(Codes!AL21,1))</f>
        <v/>
      </c>
      <c r="AK14" s="54" t="str">
        <f>IF(ISBLANK(Paramètres!$B20),"",COUNTIF(Codes!AM21,1))</f>
        <v/>
      </c>
      <c r="AL14" s="54" t="str">
        <f>IF(ISBLANK(Paramètres!$B20),"",COUNTIF(Codes!AN21,1))</f>
        <v/>
      </c>
      <c r="AM14" s="54" t="str">
        <f>IF(ISBLANK(Paramètres!$B20),"",COUNTIF(Codes!AO21,1))</f>
        <v/>
      </c>
      <c r="AN14" s="54" t="str">
        <f>IF(ISBLANK(Paramètres!$B20),"",COUNTIF(Codes!AP21,1))</f>
        <v/>
      </c>
      <c r="AO14" s="54" t="str">
        <f>IF(ISBLANK(Paramètres!$B20),"",COUNTIF(Codes!AQ21,1))</f>
        <v/>
      </c>
      <c r="AP14" s="54" t="str">
        <f>IF(ISBLANK(Paramètres!$B20),"",COUNTIF(Codes!AR21,1))</f>
        <v/>
      </c>
      <c r="AQ14" s="54" t="str">
        <f>IF(ISBLANK(Paramètres!$B20),"",COUNTIF(Codes!AS21,1))</f>
        <v/>
      </c>
      <c r="AR14" s="54" t="str">
        <f>IF(ISBLANK(Paramètres!$B20),"",COUNTIF(Codes!AT21,1))</f>
        <v/>
      </c>
      <c r="AS14" s="54" t="str">
        <f>IF(ISBLANK(Paramètres!$B20),"",COUNTIF(Codes!AU21,1))</f>
        <v/>
      </c>
      <c r="AT14" s="54" t="str">
        <f>IF(ISBLANK(Paramètres!$B20),"",COUNTIF(Codes!AV21,1))</f>
        <v/>
      </c>
      <c r="AU14" s="54" t="str">
        <f>IF(ISBLANK(Paramètres!$B20),"",COUNTIF(Codes!AW21,1))</f>
        <v/>
      </c>
      <c r="AV14" s="54" t="str">
        <f>IF(ISBLANK(Paramètres!$B20),"",COUNTIF(Codes!AX21,1))</f>
        <v/>
      </c>
      <c r="AW14" s="54" t="str">
        <f>IF(ISBLANK(Paramètres!$B20),"",COUNTIF(Codes!AY21,1))</f>
        <v/>
      </c>
      <c r="AX14" s="54" t="str">
        <f>IF(ISBLANK(Paramètres!$B20),"",COUNTIF(Codes!AZ21,1))</f>
        <v/>
      </c>
      <c r="AY14" s="54" t="str">
        <f>IF(ISBLANK(Paramètres!$B20),"",COUNTIF(Codes!BA21,1))</f>
        <v/>
      </c>
      <c r="AZ14" s="54" t="str">
        <f>IF(ISBLANK(Paramètres!$B20),"",COUNTIF(Codes!BB21,1))</f>
        <v/>
      </c>
      <c r="BA14" s="54" t="str">
        <f>IF(ISBLANK(Paramètres!$B20),"",COUNTIF(Codes!BC21,1))</f>
        <v/>
      </c>
      <c r="BB14" s="54" t="str">
        <f>IF(ISBLANK(Paramètres!$B20),"",COUNTIF(Codes!BD21,1))</f>
        <v/>
      </c>
      <c r="BC14" s="54" t="str">
        <f>IF(ISBLANK(Paramètres!$B20),"",COUNTIF(Codes!BE21,1))</f>
        <v/>
      </c>
      <c r="BD14" s="54" t="str">
        <f>IF(ISBLANK(Paramètres!$B20),"",COUNTIF(Codes!BF21,1))</f>
        <v/>
      </c>
      <c r="BE14" s="54" t="str">
        <f>IF(ISBLANK(Paramètres!$B20),"",COUNTIF(Codes!BG21,1))</f>
        <v/>
      </c>
      <c r="BF14" s="54" t="str">
        <f>IF(ISBLANK(Paramètres!$B20),"",COUNTIF(Codes!BH21,1))</f>
        <v/>
      </c>
      <c r="BG14" s="54" t="str">
        <f>IF(ISBLANK(Paramètres!$B20),"",COUNTIF(Codes!BI21,1))</f>
        <v/>
      </c>
      <c r="BH14" s="54" t="str">
        <f>IF(ISBLANK(Paramètres!$B20),"",COUNTIF(Codes!BJ21,1))</f>
        <v/>
      </c>
      <c r="BI14" s="54" t="str">
        <f>IF(ISBLANK(Paramètres!$B20),"",COUNTIF(Codes!BK21,1))</f>
        <v/>
      </c>
      <c r="BJ14" s="54" t="str">
        <f>IF(ISBLANK(Paramètres!$B20),"",COUNTIF(Codes!BL21,1))</f>
        <v/>
      </c>
      <c r="BK14" s="54" t="str">
        <f>IF(ISBLANK(Paramètres!$B20),"",COUNTIF(Codes!BM21,1))</f>
        <v/>
      </c>
      <c r="BL14" s="54" t="str">
        <f>IF(ISBLANK(Paramètres!$B20),"",COUNTIF(Codes!BN21,1))</f>
        <v/>
      </c>
      <c r="BM14" s="54" t="str">
        <f>IF(ISBLANK(Paramètres!$B20),"",COUNTIF(Codes!BO21,1))</f>
        <v/>
      </c>
      <c r="BN14" s="54" t="str">
        <f>IF(ISBLANK(Paramètres!$B20),"",COUNTIF(Codes!BP21,1))</f>
        <v/>
      </c>
      <c r="BO14" s="54" t="str">
        <f>IF(ISBLANK(Paramètres!$B20),"",COUNTIF(Codes!BQ21,1))</f>
        <v/>
      </c>
      <c r="BP14" s="54" t="str">
        <f>IF(ISBLANK(Paramètres!$B20),"",COUNTIF(Codes!BR21,1))</f>
        <v/>
      </c>
      <c r="BQ14" s="54" t="str">
        <f>IF(ISBLANK(Paramètres!$B20),"",COUNTIF(Codes!BS21,1))</f>
        <v/>
      </c>
      <c r="BR14" s="54" t="str">
        <f>IF(ISBLANK(Paramètres!$B20),"",COUNTIF(Codes!BT21,1))</f>
        <v/>
      </c>
      <c r="BS14" s="54" t="str">
        <f>IF(ISBLANK(Paramètres!$B20),"",COUNTIF(Codes!BU21,1))</f>
        <v/>
      </c>
      <c r="BT14" s="54" t="str">
        <f>IF(ISBLANK(Paramètres!$B20),"",COUNTIF(Codes!BV21,1))</f>
        <v/>
      </c>
      <c r="BU14" s="54" t="str">
        <f>IF(ISBLANK(Paramètres!$B20),"",COUNTIF(Codes!BW21,1))</f>
        <v/>
      </c>
      <c r="BV14" s="54" t="str">
        <f>IF(ISBLANK(Paramètres!$B20),"",COUNTIF(Codes!BX21,1))</f>
        <v/>
      </c>
      <c r="BW14" s="54" t="str">
        <f>IF(ISBLANK(Paramètres!$B20),"",COUNTIF(Codes!BY21,1))</f>
        <v/>
      </c>
      <c r="BX14" s="54" t="str">
        <f>IF(ISBLANK(Paramètres!$B20),"",COUNTIF(Codes!BZ21,1))</f>
        <v/>
      </c>
      <c r="BY14" s="54" t="str">
        <f>IF(ISBLANK(Paramètres!$B20),"",COUNTIF(Codes!CA21,1))</f>
        <v/>
      </c>
      <c r="BZ14" s="54" t="str">
        <f>IF(ISBLANK(Paramètres!$B20),"",COUNTIF(Codes!CB21,1))</f>
        <v/>
      </c>
      <c r="CA14" s="54" t="str">
        <f>IF(ISBLANK(Paramètres!$B20),"",COUNTIF(Codes!CC21,1))</f>
        <v/>
      </c>
      <c r="CB14" s="54" t="str">
        <f>IF(ISBLANK(Paramètres!$B20),"",COUNTIF(Codes!CD21,1))</f>
        <v/>
      </c>
      <c r="CC14" s="54" t="str">
        <f>IF(ISBLANK(Paramètres!$B20),"",COUNTIF(Codes!CE21,1))</f>
        <v/>
      </c>
      <c r="CD14" s="54" t="str">
        <f>IF(ISBLANK(Paramètres!$B20),"",COUNTIF(Codes!CF21,1))</f>
        <v/>
      </c>
      <c r="CE14" s="54" t="str">
        <f>IF(ISBLANK(Paramètres!$B20),"",COUNTIF(Codes!CG21,1))</f>
        <v/>
      </c>
      <c r="CF14" s="54" t="str">
        <f>IF(ISBLANK(Paramètres!$B20),"",COUNTIF(Codes!CH21,1))</f>
        <v/>
      </c>
      <c r="CG14" s="54" t="str">
        <f>IF(ISBLANK(Paramètres!$B20),"",COUNTIF(Codes!CI21,1))</f>
        <v/>
      </c>
      <c r="CH14" s="54" t="str">
        <f>IF(ISBLANK(Paramètres!$B20),"",COUNTIF(Codes!CJ21,1))</f>
        <v/>
      </c>
      <c r="CI14" s="54" t="str">
        <f>IF(ISBLANK(Paramètres!$B20),"",COUNTIF(Codes!CK21,1))</f>
        <v/>
      </c>
      <c r="CJ14" s="54" t="str">
        <f>IF(ISBLANK(Paramètres!$B20),"",COUNTIF(Codes!CL21,1))</f>
        <v/>
      </c>
      <c r="CK14" s="54" t="str">
        <f>IF(ISBLANK(Paramètres!$B20),"",COUNTIF(Codes!CM21,1))</f>
        <v/>
      </c>
      <c r="CL14" s="54" t="str">
        <f>IF(ISBLANK(Paramètres!$B20),"",COUNTIF(Codes!CN21,1))</f>
        <v/>
      </c>
      <c r="CM14" s="54" t="str">
        <f>IF(ISBLANK(Paramètres!$B20),"",COUNTIF(Codes!CO21,1))</f>
        <v/>
      </c>
      <c r="CN14" s="54" t="str">
        <f>IF(ISBLANK(Paramètres!$B20),"",COUNTIF(Codes!CP21,1))</f>
        <v/>
      </c>
      <c r="CO14" s="54" t="str">
        <f>IF(ISBLANK(Paramètres!$B20),"",COUNTIF(Codes!CQ21,1))</f>
        <v/>
      </c>
      <c r="CP14" s="54" t="str">
        <f>IF(ISBLANK(Paramètres!$B20),"",COUNTIF(Codes!CR21,1))</f>
        <v/>
      </c>
      <c r="CQ14" s="54" t="str">
        <f>IF(ISBLANK(Paramètres!$B20),"",COUNTIF(Codes!CS21,1))</f>
        <v/>
      </c>
      <c r="CR14" s="54" t="str">
        <f>IF(ISBLANK(Paramètres!$B20),"",COUNTIF(Codes!CT21,1))</f>
        <v/>
      </c>
      <c r="CS14" s="54" t="str">
        <f>IF(ISBLANK(Paramètres!$B20),"",COUNTIF(Codes!CU21,1))</f>
        <v/>
      </c>
      <c r="CT14" s="54" t="str">
        <f>IF(ISBLANK(Paramètres!$B20),"",COUNTIF(Codes!CV21,1))</f>
        <v/>
      </c>
      <c r="CU14" s="54" t="str">
        <f>IF(ISBLANK(Paramètres!$B20),"",COUNTIF(Codes!CW21,1))</f>
        <v/>
      </c>
      <c r="CV14" s="54" t="str">
        <f>IF(ISBLANK(Paramètres!$B20),"",COUNTIF(Codes!CX21,1))</f>
        <v/>
      </c>
      <c r="CW14" s="54" t="str">
        <f>IF(ISBLANK(Paramètres!$B20),"",COUNTIF(Codes!CY21,1))</f>
        <v/>
      </c>
      <c r="CX14" s="54" t="str">
        <f>IF(ISBLANK(Paramètres!$B20),"",COUNTIF(Codes!CZ21,1))</f>
        <v/>
      </c>
      <c r="CY14" s="54" t="str">
        <f>IF(ISBLANK(Paramètres!$B20),"",COUNTIF(Codes!DA21,1))</f>
        <v/>
      </c>
      <c r="CZ14" s="54" t="str">
        <f>IF(ISBLANK(Paramètres!$B20),"",COUNTIF(Codes!DB21,1))</f>
        <v/>
      </c>
      <c r="DA14" s="54" t="str">
        <f>IF(ISBLANK(Paramètres!$B20),"",COUNTIF(Codes!DC21,1))</f>
        <v/>
      </c>
      <c r="DB14" s="54" t="str">
        <f>IF(ISBLANK(Paramètres!$B20),"",COUNTIF(Codes!DD21,1))</f>
        <v/>
      </c>
      <c r="DC14" s="54" t="str">
        <f>IF(ISBLANK(Paramètres!$B20),"",COUNTIF(Codes!DE21,1))</f>
        <v/>
      </c>
      <c r="DD14" s="54" t="str">
        <f>IF(ISBLANK(Paramètres!$B20),"",COUNTIF(Codes!DF21,1))</f>
        <v/>
      </c>
      <c r="DE14" s="54" t="str">
        <f>IF(ISBLANK(Paramètres!$B20),"",COUNTIF(Codes!DG21,1))</f>
        <v/>
      </c>
      <c r="DF14" s="54" t="str">
        <f>IF(ISBLANK(Paramètres!$B20),"",COUNTIF(Codes!DH21,1))</f>
        <v/>
      </c>
      <c r="DG14" s="54" t="str">
        <f>IF(ISBLANK(Paramètres!$B20),"",COUNTIF(Codes!DI21,1))</f>
        <v/>
      </c>
      <c r="DH14" s="54" t="str">
        <f>IF(ISBLANK(Paramètres!$B20),"",COUNTIF(Codes!DJ21,1))</f>
        <v/>
      </c>
      <c r="DI14" s="54" t="str">
        <f>IF(ISBLANK(Paramètres!$B20),"",COUNTIF(Codes!DK21,1))</f>
        <v/>
      </c>
      <c r="DJ14" s="54" t="str">
        <f>IF(ISBLANK(Paramètres!$B20),"",COUNTIF(Codes!DL21,1))</f>
        <v/>
      </c>
      <c r="DK14" s="54" t="str">
        <f>IF(ISBLANK(Paramètres!$B20),"",COUNTIF(Codes!DM21,1))</f>
        <v/>
      </c>
      <c r="DL14" s="54" t="str">
        <f>IF(ISBLANK(Paramètres!$B20),"",COUNTIF(Codes!DN21,1))</f>
        <v/>
      </c>
      <c r="DM14" s="54" t="str">
        <f>IF(ISBLANK(Paramètres!$B20),"",COUNTIF(Codes!DO21,1))</f>
        <v/>
      </c>
      <c r="DN14" s="54" t="str">
        <f>IF(ISBLANK(Paramètres!$B20),"",COUNTIF(Codes!DP21,1))</f>
        <v/>
      </c>
      <c r="DO14" s="54" t="str">
        <f>IF(ISBLANK(Paramètres!$B20),"",COUNTIF(Codes!DQ21,1))</f>
        <v/>
      </c>
      <c r="DP14" s="54" t="str">
        <f>IF(ISBLANK(Paramètres!$B20),"",COUNTIF(Codes!DR21,1))</f>
        <v/>
      </c>
      <c r="DQ14" s="54" t="str">
        <f>IF(ISBLANK(Paramètres!$B20),"",COUNTIF(Codes!DS21,1))</f>
        <v/>
      </c>
      <c r="DR14" s="54" t="str">
        <f>IF(ISBLANK(Paramètres!$B20),"",COUNTIF(Codes!DT21,1))</f>
        <v/>
      </c>
      <c r="DS14" s="54" t="str">
        <f>IF(ISBLANK(Paramètres!$B20),"",COUNTIF(Codes!DU21,1))</f>
        <v/>
      </c>
      <c r="DT14" s="54" t="str">
        <f>IF(ISBLANK(Paramètres!$B20),"",COUNTIF(Codes!DV21,1))</f>
        <v/>
      </c>
      <c r="DU14" s="54" t="str">
        <f>IF(ISBLANK(Paramètres!$B20),"",COUNTIF(Codes!DW21,1))</f>
        <v/>
      </c>
      <c r="DV14" s="54" t="str">
        <f>IF(ISBLANK(Paramètres!$B20),"",COUNTIF(Codes!DX21,1))</f>
        <v/>
      </c>
      <c r="DW14" s="54" t="str">
        <f>IF(ISBLANK(Paramètres!$B20),"",COUNTIF(Codes!DY21,1))</f>
        <v/>
      </c>
      <c r="DX14" s="54" t="str">
        <f>IF(ISBLANK(Paramètres!$B20),"",COUNTIF(Codes!DZ21,1))</f>
        <v/>
      </c>
      <c r="DY14" s="54" t="str">
        <f>IF(ISBLANK(Paramètres!$B20),"",COUNTIF(Codes!EA21,1))</f>
        <v/>
      </c>
      <c r="DZ14" s="54" t="str">
        <f>IF(ISBLANK(Paramètres!$B20),"",COUNTIF(Codes!EB21,1))</f>
        <v/>
      </c>
      <c r="EA14" s="54" t="str">
        <f>IF(ISBLANK(Paramètres!$B20),"",COUNTIF(Codes!EC21,1))</f>
        <v/>
      </c>
      <c r="EB14" s="54" t="str">
        <f>IF(ISBLANK(Paramètres!$B20),"",COUNTIF(Codes!ED21,1))</f>
        <v/>
      </c>
      <c r="EC14" s="54" t="str">
        <f>IF(ISBLANK(Paramètres!$B20),"",COUNTIF(Codes!EE21,1))</f>
        <v/>
      </c>
      <c r="ED14" s="54" t="str">
        <f>IF(ISBLANK(Paramètres!$B20),"",COUNTIF(Codes!EF21,1))</f>
        <v/>
      </c>
      <c r="EE14" s="54" t="str">
        <f>IF(ISBLANK(Paramètres!$B20),"",COUNTIF(Codes!EG21,1))</f>
        <v/>
      </c>
      <c r="EF14" s="54" t="str">
        <f>IF(ISBLANK(Paramètres!$B20),"",COUNTIF(Codes!EH21,1))</f>
        <v/>
      </c>
      <c r="EG14" s="54" t="str">
        <f>IF(ISBLANK(Paramètres!$B20),"",COUNTIF(Codes!EI21,1))</f>
        <v/>
      </c>
      <c r="EH14" s="54" t="str">
        <f>IF(ISBLANK(Paramètres!$B20),"",COUNTIF(Codes!EJ21,1))</f>
        <v/>
      </c>
      <c r="EI14" s="54" t="str">
        <f>IF(ISBLANK(Paramètres!$B20),"",COUNTIF(Codes!EK21,1))</f>
        <v/>
      </c>
      <c r="EJ14" s="54" t="str">
        <f>IF(ISBLANK(Paramètres!$B20),"",COUNTIF(Codes!EL21,1))</f>
        <v/>
      </c>
      <c r="EK14" s="54" t="str">
        <f>IF(ISBLANK(Paramètres!$B20),"",COUNTIF(Codes!EM21,1))</f>
        <v/>
      </c>
      <c r="EL14" s="54" t="str">
        <f>IF(ISBLANK(Paramètres!$B20),"",COUNTIF(Codes!EN21,1))</f>
        <v/>
      </c>
      <c r="EM14" s="54" t="str">
        <f>IF(ISBLANK(Paramètres!$B20),"",COUNTIF(Codes!EO21,1))</f>
        <v/>
      </c>
      <c r="EN14" s="54" t="str">
        <f>IF(ISBLANK(Paramètres!$B20),"",COUNTIF(Codes!EP21,1))</f>
        <v/>
      </c>
      <c r="EO14" s="54" t="str">
        <f>IF(ISBLANK(Paramètres!$B20),"",COUNTIF(Codes!EQ21,1))</f>
        <v/>
      </c>
      <c r="EP14" s="54" t="str">
        <f>IF(ISBLANK(Paramètres!$B20),"",COUNTIF(Codes!ER21,1))</f>
        <v/>
      </c>
      <c r="EQ14" s="54" t="str">
        <f>IF(ISBLANK(Paramètres!$B20),"",COUNTIF(Codes!ES21,1))</f>
        <v/>
      </c>
      <c r="ER14" s="54" t="str">
        <f>IF(ISBLANK(Paramètres!$B20),"",COUNTIF(Codes!ET21,1))</f>
        <v/>
      </c>
      <c r="ES14" s="54" t="str">
        <f>IF(ISBLANK(Paramètres!$B20),"",COUNTIF(Codes!EU21,1))</f>
        <v/>
      </c>
      <c r="ET14" s="54" t="str">
        <f>IF(ISBLANK(Paramètres!$B20),"",COUNTIF(Codes!EV21,1))</f>
        <v/>
      </c>
      <c r="EU14" s="54" t="str">
        <f>IF(ISBLANK(Paramètres!$B20),"",COUNTIF(Codes!EW21,1))</f>
        <v/>
      </c>
      <c r="EV14" s="54" t="str">
        <f>IF(ISBLANK(Paramètres!$B20),"",COUNTIF(Codes!EX21,1))</f>
        <v/>
      </c>
      <c r="EW14" s="54" t="str">
        <f>IF(ISBLANK(Paramètres!$B20),"",COUNTIF(Codes!EY21,1))</f>
        <v/>
      </c>
      <c r="EX14" s="54" t="str">
        <f>IF(ISBLANK(Paramètres!$B20),"",COUNTIF(Codes!EZ21,1))</f>
        <v/>
      </c>
      <c r="EY14" s="54" t="str">
        <f>IF(ISBLANK(Paramètres!$B20),"",COUNTIF(Codes!FA21,1))</f>
        <v/>
      </c>
      <c r="EZ14" s="54" t="str">
        <f>IF(ISBLANK(Paramètres!$B20),"",COUNTIF(Codes!FB21,1))</f>
        <v/>
      </c>
      <c r="FA14" s="54" t="str">
        <f>IF(ISBLANK(Paramètres!$B20),"",COUNTIF(Codes!FC21,1))</f>
        <v/>
      </c>
      <c r="FB14" s="54" t="str">
        <f>IF(ISBLANK(Paramètres!$B20),"",COUNTIF(Codes!FD21,1))</f>
        <v/>
      </c>
      <c r="FC14" s="54" t="str">
        <f>IF(ISBLANK(Paramètres!$B20),"",COUNTIF(Codes!FE21,1))</f>
        <v/>
      </c>
      <c r="FD14" s="54" t="str">
        <f>IF(ISBLANK(Paramètres!$B20),"",COUNTIF(Codes!FF21,1))</f>
        <v/>
      </c>
      <c r="FE14" s="54" t="str">
        <f>IF(ISBLANK(Paramètres!$B20),"",COUNTIF(Codes!FG21,1))</f>
        <v/>
      </c>
      <c r="FF14" s="54" t="str">
        <f>IF(ISBLANK(Paramètres!$B20),"",COUNTIF(Codes!FH21,1))</f>
        <v/>
      </c>
      <c r="FG14" s="54" t="str">
        <f>IF(ISBLANK(Paramètres!$B20),"",COUNTIF(Codes!FI21,1))</f>
        <v/>
      </c>
      <c r="FH14" s="54" t="str">
        <f>IF(ISBLANK(Paramètres!$B20),"",COUNTIF(Codes!FJ21,1))</f>
        <v/>
      </c>
      <c r="FI14" s="54" t="str">
        <f>IF(ISBLANK(Paramètres!$B20),"",COUNTIF(Codes!FK21,1))</f>
        <v/>
      </c>
      <c r="FJ14" s="54" t="str">
        <f>IF(ISBLANK(Paramètres!$B20),"",COUNTIF(Codes!FL21,1))</f>
        <v/>
      </c>
      <c r="FK14" s="54" t="str">
        <f>IF(ISBLANK(Paramètres!$B20),"",COUNTIF(Codes!FM21,1))</f>
        <v/>
      </c>
      <c r="FL14" s="54" t="str">
        <f>IF(ISBLANK(Paramètres!$B20),"",COUNTIF(Codes!FN21,1))</f>
        <v/>
      </c>
      <c r="FM14" s="54" t="str">
        <f>IF(ISBLANK(Paramètres!$B20),"",COUNTIF(Codes!FO21,1))</f>
        <v/>
      </c>
      <c r="FN14" s="54" t="str">
        <f>IF(ISBLANK(Paramètres!$B20),"",COUNTIF(Codes!FP21,1))</f>
        <v/>
      </c>
      <c r="FO14" s="54" t="str">
        <f>IF(ISBLANK(Paramètres!$B20),"",COUNTIF(Codes!FQ21,1))</f>
        <v/>
      </c>
      <c r="FP14" s="54" t="str">
        <f>IF(ISBLANK(Paramètres!$B20),"",COUNTIF(Codes!FR21,1))</f>
        <v/>
      </c>
      <c r="FQ14" s="54" t="str">
        <f>IF(ISBLANK(Paramètres!$B20),"",COUNTIF(Codes!FS21,1))</f>
        <v/>
      </c>
      <c r="FR14" s="54" t="str">
        <f>IF(ISBLANK(Paramètres!$B20),"",COUNTIF(Codes!FT21,1))</f>
        <v/>
      </c>
      <c r="FS14" s="54" t="str">
        <f>IF(ISBLANK(Paramètres!$B20),"",COUNTIF(Codes!FU21,1))</f>
        <v/>
      </c>
      <c r="FT14" s="54" t="str">
        <f>IF(ISBLANK(Paramètres!$B20),"",COUNTIF(Codes!FV21,1))</f>
        <v/>
      </c>
      <c r="FU14" s="54" t="str">
        <f>IF(ISBLANK(Paramètres!$B20),"",COUNTIF(Codes!FW21,1))</f>
        <v/>
      </c>
      <c r="FV14" s="54" t="str">
        <f>IF(ISBLANK(Paramètres!$B20),"",COUNTIF(Codes!FX21,1))</f>
        <v/>
      </c>
      <c r="FW14" s="54" t="str">
        <f>IF(ISBLANK(Paramètres!$B20),"",COUNTIF(Codes!FY21,1))</f>
        <v/>
      </c>
      <c r="FX14" s="54" t="str">
        <f>IF(ISBLANK(Paramètres!$B20),"",COUNTIF(Codes!FZ21,1))</f>
        <v/>
      </c>
      <c r="FY14" s="54" t="str">
        <f>IF(ISBLANK(Paramètres!$B20),"",COUNTIF(Codes!GA21,1))</f>
        <v/>
      </c>
      <c r="FZ14" s="54" t="str">
        <f>IF(ISBLANK(Paramètres!$B20),"",COUNTIF(Codes!GB21,1))</f>
        <v/>
      </c>
      <c r="GA14" s="54" t="str">
        <f>IF(ISBLANK(Paramètres!$B20),"",COUNTIF(Codes!GC21,1))</f>
        <v/>
      </c>
      <c r="GB14" s="54" t="str">
        <f>IF(ISBLANK(Paramètres!$B20),"",COUNTIF(Codes!GD21,1))</f>
        <v/>
      </c>
      <c r="GC14" s="54" t="str">
        <f>IF(ISBLANK(Paramètres!$B20),"",COUNTIF(Codes!GE21,1))</f>
        <v/>
      </c>
      <c r="GD14" s="54" t="str">
        <f>IF(ISBLANK(Paramètres!$B20),"",COUNTIF(Codes!GF21,1))</f>
        <v/>
      </c>
      <c r="GE14" s="54" t="str">
        <f>IF(ISBLANK(Paramètres!$B20),"",COUNTIF(Codes!GG21,1))</f>
        <v/>
      </c>
      <c r="GF14" s="54" t="str">
        <f>IF(ISBLANK(Paramètres!$B20),"",COUNTIF(Codes!GH21,1))</f>
        <v/>
      </c>
      <c r="GG14" s="54" t="str">
        <f>IF(ISBLANK(Paramètres!$B20),"",COUNTIF(Codes!GI21,1))</f>
        <v/>
      </c>
      <c r="GH14" s="54" t="str">
        <f>IF(ISBLANK(Paramètres!$B20),"",COUNTIF(Codes!GJ21,1))</f>
        <v/>
      </c>
      <c r="GI14" s="54" t="str">
        <f>IF(ISBLANK(Paramètres!$B20),"",COUNTIF(Codes!GK21,1))</f>
        <v/>
      </c>
      <c r="GJ14" s="54" t="str">
        <f>IF(ISBLANK(Paramètres!$B20),"",COUNTIF(Codes!GL21,1))</f>
        <v/>
      </c>
      <c r="GK14" s="54" t="str">
        <f>IF(ISBLANK(Paramètres!$B20),"",COUNTIF(Codes!GM21,1))</f>
        <v/>
      </c>
      <c r="GL14" s="54" t="str">
        <f>IF(ISBLANK(Paramètres!$B20),"",COUNTIF(Codes!GN21,1))</f>
        <v/>
      </c>
      <c r="GM14" s="54" t="str">
        <f>IF(ISBLANK(Paramètres!B20),"",AVERAGE(B14:CX14))</f>
        <v/>
      </c>
      <c r="GN14" s="54" t="str">
        <f>IF(ISBLANK(Paramètres!B20),"",AVERAGE(CY14:GL14))</f>
        <v/>
      </c>
      <c r="GO14" s="54" t="str">
        <f>IF(ISBLANK(Paramètres!B20),"",AVERAGE(C14:GL14))</f>
        <v/>
      </c>
      <c r="GP14" s="54" t="str">
        <f>IF(ISBLANK(Paramètres!B20),"",AVERAGE(CY14:DZ14))</f>
        <v/>
      </c>
      <c r="GQ14" s="54" t="str">
        <f>IF(ISBLANK(Paramètres!B20),"",AVERAGE(EA14:FK14))</f>
        <v/>
      </c>
      <c r="GR14" s="54" t="str">
        <f>IF(ISBLANK(Paramètres!B20),"",AVERAGE(FL14:FW14))</f>
        <v/>
      </c>
      <c r="GS14" s="54" t="str">
        <f>IF(ISBLANK(Paramètres!B20),"",AVERAGE(FX14:GL14))</f>
        <v/>
      </c>
      <c r="GT14" s="54" t="str">
        <f>IF(ISBLANK(Paramètres!B20),"",AVERAGE(Calculs!M14:R14,Calculs!AN14:AY14,Calculs!BE14:BI14,Calculs!BT14:BX14,Calculs!CD14:CO14))</f>
        <v/>
      </c>
      <c r="GU14" s="54" t="str">
        <f>IF(ISBLANK(Paramètres!B20),"",AVERAGE(Calculs!AI14:AM14,Calculs!BJ14:BP14,Calculs!BY14:CC14))</f>
        <v/>
      </c>
      <c r="GV14" s="54" t="str">
        <f>IF(ISBLANK(Paramètres!B20),"",AVERAGE(Calculs!B14:L14,Calculs!S14:AH14,Calculs!AZ14:BD14,Calculs!BQ14:BS14))</f>
        <v/>
      </c>
      <c r="GW14" s="54" t="str">
        <f>IF(ISBLANK(Paramètres!B20),"",AVERAGE(CP14:CX14))</f>
        <v/>
      </c>
    </row>
    <row r="15" spans="1:205" s="23" customFormat="1" ht="24" customHeight="1" thickBot="1" x14ac:dyDescent="0.4">
      <c r="A15" s="22" t="str">
        <f>Codes!C22</f>
        <v/>
      </c>
      <c r="B15" s="54" t="str">
        <f>IF(ISBLANK(Paramètres!$B21),"",COUNTIF(Codes!D22,1))</f>
        <v/>
      </c>
      <c r="C15" s="54" t="str">
        <f>IF(ISBLANK(Paramètres!$B21),"",COUNTIF(Codes!E22,1))</f>
        <v/>
      </c>
      <c r="D15" s="54" t="str">
        <f>IF(ISBLANK(Paramètres!$B21),"",COUNTIF(Codes!F22,1))</f>
        <v/>
      </c>
      <c r="E15" s="54" t="str">
        <f>IF(ISBLANK(Paramètres!$B21),"",COUNTIF(Codes!G22,1))</f>
        <v/>
      </c>
      <c r="F15" s="54" t="str">
        <f>IF(ISBLANK(Paramètres!$B21),"",COUNTIF(Codes!H22,1))</f>
        <v/>
      </c>
      <c r="G15" s="54" t="str">
        <f>IF(ISBLANK(Paramètres!$B21),"",COUNTIF(Codes!I22,1))</f>
        <v/>
      </c>
      <c r="H15" s="54" t="str">
        <f>IF(ISBLANK(Paramètres!$B21),"",COUNTIF(Codes!J22,1))</f>
        <v/>
      </c>
      <c r="I15" s="54" t="str">
        <f>IF(ISBLANK(Paramètres!$B21),"",COUNTIF(Codes!K22,1))</f>
        <v/>
      </c>
      <c r="J15" s="54" t="str">
        <f>IF(ISBLANK(Paramètres!$B21),"",COUNTIF(Codes!L22,1))</f>
        <v/>
      </c>
      <c r="K15" s="54" t="str">
        <f>IF(ISBLANK(Paramètres!$B21),"",COUNTIF(Codes!M22,1))</f>
        <v/>
      </c>
      <c r="L15" s="54" t="str">
        <f>IF(ISBLANK(Paramètres!$B21),"",COUNTIF(Codes!N22,1))</f>
        <v/>
      </c>
      <c r="M15" s="54" t="str">
        <f>IF(ISBLANK(Paramètres!$B21),"",COUNTIF(Codes!O22,1))</f>
        <v/>
      </c>
      <c r="N15" s="54" t="str">
        <f>IF(ISBLANK(Paramètres!$B21),"",COUNTIF(Codes!P22,1))</f>
        <v/>
      </c>
      <c r="O15" s="54" t="str">
        <f>IF(ISBLANK(Paramètres!$B21),"",COUNTIF(Codes!Q22,1))</f>
        <v/>
      </c>
      <c r="P15" s="54" t="str">
        <f>IF(ISBLANK(Paramètres!$B21),"",COUNTIF(Codes!R22,1))</f>
        <v/>
      </c>
      <c r="Q15" s="54" t="str">
        <f>IF(ISBLANK(Paramètres!$B21),"",COUNTIF(Codes!S22,1))</f>
        <v/>
      </c>
      <c r="R15" s="54" t="str">
        <f>IF(ISBLANK(Paramètres!$B21),"",COUNTIF(Codes!T22,1))</f>
        <v/>
      </c>
      <c r="S15" s="54" t="str">
        <f>IF(ISBLANK(Paramètres!$B21),"",COUNTIF(Codes!U22,1))</f>
        <v/>
      </c>
      <c r="T15" s="54" t="str">
        <f>IF(ISBLANK(Paramètres!$B21),"",COUNTIF(Codes!V22,1))</f>
        <v/>
      </c>
      <c r="U15" s="54" t="str">
        <f>IF(ISBLANK(Paramètres!$B21),"",COUNTIF(Codes!W22,1))</f>
        <v/>
      </c>
      <c r="V15" s="54" t="str">
        <f>IF(ISBLANK(Paramètres!$B21),"",COUNTIF(Codes!X22,1))</f>
        <v/>
      </c>
      <c r="W15" s="54" t="str">
        <f>IF(ISBLANK(Paramètres!$B21),"",COUNTIF(Codes!Y22,1))</f>
        <v/>
      </c>
      <c r="X15" s="54" t="str">
        <f>IF(ISBLANK(Paramètres!$B21),"",COUNTIF(Codes!Z22,1))</f>
        <v/>
      </c>
      <c r="Y15" s="54" t="str">
        <f>IF(ISBLANK(Paramètres!$B21),"",COUNTIF(Codes!AA22,1))</f>
        <v/>
      </c>
      <c r="Z15" s="54" t="str">
        <f>IF(ISBLANK(Paramètres!$B21),"",COUNTIF(Codes!AB22,1))</f>
        <v/>
      </c>
      <c r="AA15" s="54" t="str">
        <f>IF(ISBLANK(Paramètres!$B21),"",COUNTIF(Codes!AC22,1))</f>
        <v/>
      </c>
      <c r="AB15" s="54" t="str">
        <f>IF(ISBLANK(Paramètres!$B21),"",COUNTIF(Codes!AD22,1))</f>
        <v/>
      </c>
      <c r="AC15" s="54" t="str">
        <f>IF(ISBLANK(Paramètres!$B21),"",COUNTIF(Codes!AE22,1))</f>
        <v/>
      </c>
      <c r="AD15" s="54" t="str">
        <f>IF(ISBLANK(Paramètres!$B21),"",COUNTIF(Codes!AF22,1))</f>
        <v/>
      </c>
      <c r="AE15" s="54" t="str">
        <f>IF(ISBLANK(Paramètres!$B21),"",COUNTIF(Codes!AG22,1))</f>
        <v/>
      </c>
      <c r="AF15" s="54" t="str">
        <f>IF(ISBLANK(Paramètres!$B21),"",COUNTIF(Codes!AH22,1))</f>
        <v/>
      </c>
      <c r="AG15" s="54" t="str">
        <f>IF(ISBLANK(Paramètres!$B21),"",COUNTIF(Codes!AI22,1))</f>
        <v/>
      </c>
      <c r="AH15" s="54" t="str">
        <f>IF(ISBLANK(Paramètres!$B21),"",COUNTIF(Codes!AJ22,1))</f>
        <v/>
      </c>
      <c r="AI15" s="54" t="str">
        <f>IF(ISBLANK(Paramètres!$B21),"",COUNTIF(Codes!AK22,1))</f>
        <v/>
      </c>
      <c r="AJ15" s="54" t="str">
        <f>IF(ISBLANK(Paramètres!$B21),"",COUNTIF(Codes!AL22,1))</f>
        <v/>
      </c>
      <c r="AK15" s="54" t="str">
        <f>IF(ISBLANK(Paramètres!$B21),"",COUNTIF(Codes!AM22,1))</f>
        <v/>
      </c>
      <c r="AL15" s="54" t="str">
        <f>IF(ISBLANK(Paramètres!$B21),"",COUNTIF(Codes!AN22,1))</f>
        <v/>
      </c>
      <c r="AM15" s="54" t="str">
        <f>IF(ISBLANK(Paramètres!$B21),"",COUNTIF(Codes!AO22,1))</f>
        <v/>
      </c>
      <c r="AN15" s="54" t="str">
        <f>IF(ISBLANK(Paramètres!$B21),"",COUNTIF(Codes!AP22,1))</f>
        <v/>
      </c>
      <c r="AO15" s="54" t="str">
        <f>IF(ISBLANK(Paramètres!$B21),"",COUNTIF(Codes!AQ22,1))</f>
        <v/>
      </c>
      <c r="AP15" s="54" t="str">
        <f>IF(ISBLANK(Paramètres!$B21),"",COUNTIF(Codes!AR22,1))</f>
        <v/>
      </c>
      <c r="AQ15" s="54" t="str">
        <f>IF(ISBLANK(Paramètres!$B21),"",COUNTIF(Codes!AS22,1))</f>
        <v/>
      </c>
      <c r="AR15" s="54" t="str">
        <f>IF(ISBLANK(Paramètres!$B21),"",COUNTIF(Codes!AT22,1))</f>
        <v/>
      </c>
      <c r="AS15" s="54" t="str">
        <f>IF(ISBLANK(Paramètres!$B21),"",COUNTIF(Codes!AU22,1))</f>
        <v/>
      </c>
      <c r="AT15" s="54" t="str">
        <f>IF(ISBLANK(Paramètres!$B21),"",COUNTIF(Codes!AV22,1))</f>
        <v/>
      </c>
      <c r="AU15" s="54" t="str">
        <f>IF(ISBLANK(Paramètres!$B21),"",COUNTIF(Codes!AW22,1))</f>
        <v/>
      </c>
      <c r="AV15" s="54" t="str">
        <f>IF(ISBLANK(Paramètres!$B21),"",COUNTIF(Codes!AX22,1))</f>
        <v/>
      </c>
      <c r="AW15" s="54" t="str">
        <f>IF(ISBLANK(Paramètres!$B21),"",COUNTIF(Codes!AY22,1))</f>
        <v/>
      </c>
      <c r="AX15" s="54" t="str">
        <f>IF(ISBLANK(Paramètres!$B21),"",COUNTIF(Codes!AZ22,1))</f>
        <v/>
      </c>
      <c r="AY15" s="54" t="str">
        <f>IF(ISBLANK(Paramètres!$B21),"",COUNTIF(Codes!BA22,1))</f>
        <v/>
      </c>
      <c r="AZ15" s="54" t="str">
        <f>IF(ISBLANK(Paramètres!$B21),"",COUNTIF(Codes!BB22,1))</f>
        <v/>
      </c>
      <c r="BA15" s="54" t="str">
        <f>IF(ISBLANK(Paramètres!$B21),"",COUNTIF(Codes!BC22,1))</f>
        <v/>
      </c>
      <c r="BB15" s="54" t="str">
        <f>IF(ISBLANK(Paramètres!$B21),"",COUNTIF(Codes!BD22,1))</f>
        <v/>
      </c>
      <c r="BC15" s="54" t="str">
        <f>IF(ISBLANK(Paramètres!$B21),"",COUNTIF(Codes!BE22,1))</f>
        <v/>
      </c>
      <c r="BD15" s="54" t="str">
        <f>IF(ISBLANK(Paramètres!$B21),"",COUNTIF(Codes!BF22,1))</f>
        <v/>
      </c>
      <c r="BE15" s="54" t="str">
        <f>IF(ISBLANK(Paramètres!$B21),"",COUNTIF(Codes!BG22,1))</f>
        <v/>
      </c>
      <c r="BF15" s="54" t="str">
        <f>IF(ISBLANK(Paramètres!$B21),"",COUNTIF(Codes!BH22,1))</f>
        <v/>
      </c>
      <c r="BG15" s="54" t="str">
        <f>IF(ISBLANK(Paramètres!$B21),"",COUNTIF(Codes!BI22,1))</f>
        <v/>
      </c>
      <c r="BH15" s="54" t="str">
        <f>IF(ISBLANK(Paramètres!$B21),"",COUNTIF(Codes!BJ22,1))</f>
        <v/>
      </c>
      <c r="BI15" s="54" t="str">
        <f>IF(ISBLANK(Paramètres!$B21),"",COUNTIF(Codes!BK22,1))</f>
        <v/>
      </c>
      <c r="BJ15" s="54" t="str">
        <f>IF(ISBLANK(Paramètres!$B21),"",COUNTIF(Codes!BL22,1))</f>
        <v/>
      </c>
      <c r="BK15" s="54" t="str">
        <f>IF(ISBLANK(Paramètres!$B21),"",COUNTIF(Codes!BM22,1))</f>
        <v/>
      </c>
      <c r="BL15" s="54" t="str">
        <f>IF(ISBLANK(Paramètres!$B21),"",COUNTIF(Codes!BN22,1))</f>
        <v/>
      </c>
      <c r="BM15" s="54" t="str">
        <f>IF(ISBLANK(Paramètres!$B21),"",COUNTIF(Codes!BO22,1))</f>
        <v/>
      </c>
      <c r="BN15" s="54" t="str">
        <f>IF(ISBLANK(Paramètres!$B21),"",COUNTIF(Codes!BP22,1))</f>
        <v/>
      </c>
      <c r="BO15" s="54" t="str">
        <f>IF(ISBLANK(Paramètres!$B21),"",COUNTIF(Codes!BQ22,1))</f>
        <v/>
      </c>
      <c r="BP15" s="54" t="str">
        <f>IF(ISBLANK(Paramètres!$B21),"",COUNTIF(Codes!BR22,1))</f>
        <v/>
      </c>
      <c r="BQ15" s="54" t="str">
        <f>IF(ISBLANK(Paramètres!$B21),"",COUNTIF(Codes!BS22,1))</f>
        <v/>
      </c>
      <c r="BR15" s="54" t="str">
        <f>IF(ISBLANK(Paramètres!$B21),"",COUNTIF(Codes!BT22,1))</f>
        <v/>
      </c>
      <c r="BS15" s="54" t="str">
        <f>IF(ISBLANK(Paramètres!$B21),"",COUNTIF(Codes!BU22,1))</f>
        <v/>
      </c>
      <c r="BT15" s="54" t="str">
        <f>IF(ISBLANK(Paramètres!$B21),"",COUNTIF(Codes!BV22,1))</f>
        <v/>
      </c>
      <c r="BU15" s="54" t="str">
        <f>IF(ISBLANK(Paramètres!$B21),"",COUNTIF(Codes!BW22,1))</f>
        <v/>
      </c>
      <c r="BV15" s="54" t="str">
        <f>IF(ISBLANK(Paramètres!$B21),"",COUNTIF(Codes!BX22,1))</f>
        <v/>
      </c>
      <c r="BW15" s="54" t="str">
        <f>IF(ISBLANK(Paramètres!$B21),"",COUNTIF(Codes!BY22,1))</f>
        <v/>
      </c>
      <c r="BX15" s="54" t="str">
        <f>IF(ISBLANK(Paramètres!$B21),"",COUNTIF(Codes!BZ22,1))</f>
        <v/>
      </c>
      <c r="BY15" s="54" t="str">
        <f>IF(ISBLANK(Paramètres!$B21),"",COUNTIF(Codes!CA22,1))</f>
        <v/>
      </c>
      <c r="BZ15" s="54" t="str">
        <f>IF(ISBLANK(Paramètres!$B21),"",COUNTIF(Codes!CB22,1))</f>
        <v/>
      </c>
      <c r="CA15" s="54" t="str">
        <f>IF(ISBLANK(Paramètres!$B21),"",COUNTIF(Codes!CC22,1))</f>
        <v/>
      </c>
      <c r="CB15" s="54" t="str">
        <f>IF(ISBLANK(Paramètres!$B21),"",COUNTIF(Codes!CD22,1))</f>
        <v/>
      </c>
      <c r="CC15" s="54" t="str">
        <f>IF(ISBLANK(Paramètres!$B21),"",COUNTIF(Codes!CE22,1))</f>
        <v/>
      </c>
      <c r="CD15" s="54" t="str">
        <f>IF(ISBLANK(Paramètres!$B21),"",COUNTIF(Codes!CF22,1))</f>
        <v/>
      </c>
      <c r="CE15" s="54" t="str">
        <f>IF(ISBLANK(Paramètres!$B21),"",COUNTIF(Codes!CG22,1))</f>
        <v/>
      </c>
      <c r="CF15" s="54" t="str">
        <f>IF(ISBLANK(Paramètres!$B21),"",COUNTIF(Codes!CH22,1))</f>
        <v/>
      </c>
      <c r="CG15" s="54" t="str">
        <f>IF(ISBLANK(Paramètres!$B21),"",COUNTIF(Codes!CI22,1))</f>
        <v/>
      </c>
      <c r="CH15" s="54" t="str">
        <f>IF(ISBLANK(Paramètres!$B21),"",COUNTIF(Codes!CJ22,1))</f>
        <v/>
      </c>
      <c r="CI15" s="54" t="str">
        <f>IF(ISBLANK(Paramètres!$B21),"",COUNTIF(Codes!CK22,1))</f>
        <v/>
      </c>
      <c r="CJ15" s="54" t="str">
        <f>IF(ISBLANK(Paramètres!$B21),"",COUNTIF(Codes!CL22,1))</f>
        <v/>
      </c>
      <c r="CK15" s="54" t="str">
        <f>IF(ISBLANK(Paramètres!$B21),"",COUNTIF(Codes!CM22,1))</f>
        <v/>
      </c>
      <c r="CL15" s="54" t="str">
        <f>IF(ISBLANK(Paramètres!$B21),"",COUNTIF(Codes!CN22,1))</f>
        <v/>
      </c>
      <c r="CM15" s="54" t="str">
        <f>IF(ISBLANK(Paramètres!$B21),"",COUNTIF(Codes!CO22,1))</f>
        <v/>
      </c>
      <c r="CN15" s="54" t="str">
        <f>IF(ISBLANK(Paramètres!$B21),"",COUNTIF(Codes!CP22,1))</f>
        <v/>
      </c>
      <c r="CO15" s="54" t="str">
        <f>IF(ISBLANK(Paramètres!$B21),"",COUNTIF(Codes!CQ22,1))</f>
        <v/>
      </c>
      <c r="CP15" s="54" t="str">
        <f>IF(ISBLANK(Paramètres!$B21),"",COUNTIF(Codes!CR22,1))</f>
        <v/>
      </c>
      <c r="CQ15" s="54" t="str">
        <f>IF(ISBLANK(Paramètres!$B21),"",COUNTIF(Codes!CS22,1))</f>
        <v/>
      </c>
      <c r="CR15" s="54" t="str">
        <f>IF(ISBLANK(Paramètres!$B21),"",COUNTIF(Codes!CT22,1))</f>
        <v/>
      </c>
      <c r="CS15" s="54" t="str">
        <f>IF(ISBLANK(Paramètres!$B21),"",COUNTIF(Codes!CU22,1))</f>
        <v/>
      </c>
      <c r="CT15" s="54" t="str">
        <f>IF(ISBLANK(Paramètres!$B21),"",COUNTIF(Codes!CV22,1))</f>
        <v/>
      </c>
      <c r="CU15" s="54" t="str">
        <f>IF(ISBLANK(Paramètres!$B21),"",COUNTIF(Codes!CW22,1))</f>
        <v/>
      </c>
      <c r="CV15" s="54" t="str">
        <f>IF(ISBLANK(Paramètres!$B21),"",COUNTIF(Codes!CX22,1))</f>
        <v/>
      </c>
      <c r="CW15" s="54" t="str">
        <f>IF(ISBLANK(Paramètres!$B21),"",COUNTIF(Codes!CY22,1))</f>
        <v/>
      </c>
      <c r="CX15" s="54" t="str">
        <f>IF(ISBLANK(Paramètres!$B21),"",COUNTIF(Codes!CZ22,1))</f>
        <v/>
      </c>
      <c r="CY15" s="54" t="str">
        <f>IF(ISBLANK(Paramètres!$B21),"",COUNTIF(Codes!DA22,1))</f>
        <v/>
      </c>
      <c r="CZ15" s="54" t="str">
        <f>IF(ISBLANK(Paramètres!$B21),"",COUNTIF(Codes!DB22,1))</f>
        <v/>
      </c>
      <c r="DA15" s="54" t="str">
        <f>IF(ISBLANK(Paramètres!$B21),"",COUNTIF(Codes!DC22,1))</f>
        <v/>
      </c>
      <c r="DB15" s="54" t="str">
        <f>IF(ISBLANK(Paramètres!$B21),"",COUNTIF(Codes!DD22,1))</f>
        <v/>
      </c>
      <c r="DC15" s="54" t="str">
        <f>IF(ISBLANK(Paramètres!$B21),"",COUNTIF(Codes!DE22,1))</f>
        <v/>
      </c>
      <c r="DD15" s="54" t="str">
        <f>IF(ISBLANK(Paramètres!$B21),"",COUNTIF(Codes!DF22,1))</f>
        <v/>
      </c>
      <c r="DE15" s="54" t="str">
        <f>IF(ISBLANK(Paramètres!$B21),"",COUNTIF(Codes!DG22,1))</f>
        <v/>
      </c>
      <c r="DF15" s="54" t="str">
        <f>IF(ISBLANK(Paramètres!$B21),"",COUNTIF(Codes!DH22,1))</f>
        <v/>
      </c>
      <c r="DG15" s="54" t="str">
        <f>IF(ISBLANK(Paramètres!$B21),"",COUNTIF(Codes!DI22,1))</f>
        <v/>
      </c>
      <c r="DH15" s="54" t="str">
        <f>IF(ISBLANK(Paramètres!$B21),"",COUNTIF(Codes!DJ22,1))</f>
        <v/>
      </c>
      <c r="DI15" s="54" t="str">
        <f>IF(ISBLANK(Paramètres!$B21),"",COUNTIF(Codes!DK22,1))</f>
        <v/>
      </c>
      <c r="DJ15" s="54" t="str">
        <f>IF(ISBLANK(Paramètres!$B21),"",COUNTIF(Codes!DL22,1))</f>
        <v/>
      </c>
      <c r="DK15" s="54" t="str">
        <f>IF(ISBLANK(Paramètres!$B21),"",COUNTIF(Codes!DM22,1))</f>
        <v/>
      </c>
      <c r="DL15" s="54" t="str">
        <f>IF(ISBLANK(Paramètres!$B21),"",COUNTIF(Codes!DN22,1))</f>
        <v/>
      </c>
      <c r="DM15" s="54" t="str">
        <f>IF(ISBLANK(Paramètres!$B21),"",COUNTIF(Codes!DO22,1))</f>
        <v/>
      </c>
      <c r="DN15" s="54" t="str">
        <f>IF(ISBLANK(Paramètres!$B21),"",COUNTIF(Codes!DP22,1))</f>
        <v/>
      </c>
      <c r="DO15" s="54" t="str">
        <f>IF(ISBLANK(Paramètres!$B21),"",COUNTIF(Codes!DQ22,1))</f>
        <v/>
      </c>
      <c r="DP15" s="54" t="str">
        <f>IF(ISBLANK(Paramètres!$B21),"",COUNTIF(Codes!DR22,1))</f>
        <v/>
      </c>
      <c r="DQ15" s="54" t="str">
        <f>IF(ISBLANK(Paramètres!$B21),"",COUNTIF(Codes!DS22,1))</f>
        <v/>
      </c>
      <c r="DR15" s="54" t="str">
        <f>IF(ISBLANK(Paramètres!$B21),"",COUNTIF(Codes!DT22,1))</f>
        <v/>
      </c>
      <c r="DS15" s="54" t="str">
        <f>IF(ISBLANK(Paramètres!$B21),"",COUNTIF(Codes!DU22,1))</f>
        <v/>
      </c>
      <c r="DT15" s="54" t="str">
        <f>IF(ISBLANK(Paramètres!$B21),"",COUNTIF(Codes!DV22,1))</f>
        <v/>
      </c>
      <c r="DU15" s="54" t="str">
        <f>IF(ISBLANK(Paramètres!$B21),"",COUNTIF(Codes!DW22,1))</f>
        <v/>
      </c>
      <c r="DV15" s="54" t="str">
        <f>IF(ISBLANK(Paramètres!$B21),"",COUNTIF(Codes!DX22,1))</f>
        <v/>
      </c>
      <c r="DW15" s="54" t="str">
        <f>IF(ISBLANK(Paramètres!$B21),"",COUNTIF(Codes!DY22,1))</f>
        <v/>
      </c>
      <c r="DX15" s="54" t="str">
        <f>IF(ISBLANK(Paramètres!$B21),"",COUNTIF(Codes!DZ22,1))</f>
        <v/>
      </c>
      <c r="DY15" s="54" t="str">
        <f>IF(ISBLANK(Paramètres!$B21),"",COUNTIF(Codes!EA22,1))</f>
        <v/>
      </c>
      <c r="DZ15" s="54" t="str">
        <f>IF(ISBLANK(Paramètres!$B21),"",COUNTIF(Codes!EB22,1))</f>
        <v/>
      </c>
      <c r="EA15" s="54" t="str">
        <f>IF(ISBLANK(Paramètres!$B21),"",COUNTIF(Codes!EC22,1))</f>
        <v/>
      </c>
      <c r="EB15" s="54" t="str">
        <f>IF(ISBLANK(Paramètres!$B21),"",COUNTIF(Codes!ED22,1))</f>
        <v/>
      </c>
      <c r="EC15" s="54" t="str">
        <f>IF(ISBLANK(Paramètres!$B21),"",COUNTIF(Codes!EE22,1))</f>
        <v/>
      </c>
      <c r="ED15" s="54" t="str">
        <f>IF(ISBLANK(Paramètres!$B21),"",COUNTIF(Codes!EF22,1))</f>
        <v/>
      </c>
      <c r="EE15" s="54" t="str">
        <f>IF(ISBLANK(Paramètres!$B21),"",COUNTIF(Codes!EG22,1))</f>
        <v/>
      </c>
      <c r="EF15" s="54" t="str">
        <f>IF(ISBLANK(Paramètres!$B21),"",COUNTIF(Codes!EH22,1))</f>
        <v/>
      </c>
      <c r="EG15" s="54" t="str">
        <f>IF(ISBLANK(Paramètres!$B21),"",COUNTIF(Codes!EI22,1))</f>
        <v/>
      </c>
      <c r="EH15" s="54" t="str">
        <f>IF(ISBLANK(Paramètres!$B21),"",COUNTIF(Codes!EJ22,1))</f>
        <v/>
      </c>
      <c r="EI15" s="54" t="str">
        <f>IF(ISBLANK(Paramètres!$B21),"",COUNTIF(Codes!EK22,1))</f>
        <v/>
      </c>
      <c r="EJ15" s="54" t="str">
        <f>IF(ISBLANK(Paramètres!$B21),"",COUNTIF(Codes!EL22,1))</f>
        <v/>
      </c>
      <c r="EK15" s="54" t="str">
        <f>IF(ISBLANK(Paramètres!$B21),"",COUNTIF(Codes!EM22,1))</f>
        <v/>
      </c>
      <c r="EL15" s="54" t="str">
        <f>IF(ISBLANK(Paramètres!$B21),"",COUNTIF(Codes!EN22,1))</f>
        <v/>
      </c>
      <c r="EM15" s="54" t="str">
        <f>IF(ISBLANK(Paramètres!$B21),"",COUNTIF(Codes!EO22,1))</f>
        <v/>
      </c>
      <c r="EN15" s="54" t="str">
        <f>IF(ISBLANK(Paramètres!$B21),"",COUNTIF(Codes!EP22,1))</f>
        <v/>
      </c>
      <c r="EO15" s="54" t="str">
        <f>IF(ISBLANK(Paramètres!$B21),"",COUNTIF(Codes!EQ22,1))</f>
        <v/>
      </c>
      <c r="EP15" s="54" t="str">
        <f>IF(ISBLANK(Paramètres!$B21),"",COUNTIF(Codes!ER22,1))</f>
        <v/>
      </c>
      <c r="EQ15" s="54" t="str">
        <f>IF(ISBLANK(Paramètres!$B21),"",COUNTIF(Codes!ES22,1))</f>
        <v/>
      </c>
      <c r="ER15" s="54" t="str">
        <f>IF(ISBLANK(Paramètres!$B21),"",COUNTIF(Codes!ET22,1))</f>
        <v/>
      </c>
      <c r="ES15" s="54" t="str">
        <f>IF(ISBLANK(Paramètres!$B21),"",COUNTIF(Codes!EU22,1))</f>
        <v/>
      </c>
      <c r="ET15" s="54" t="str">
        <f>IF(ISBLANK(Paramètres!$B21),"",COUNTIF(Codes!EV22,1))</f>
        <v/>
      </c>
      <c r="EU15" s="54" t="str">
        <f>IF(ISBLANK(Paramètres!$B21),"",COUNTIF(Codes!EW22,1))</f>
        <v/>
      </c>
      <c r="EV15" s="54" t="str">
        <f>IF(ISBLANK(Paramètres!$B21),"",COUNTIF(Codes!EX22,1))</f>
        <v/>
      </c>
      <c r="EW15" s="54" t="str">
        <f>IF(ISBLANK(Paramètres!$B21),"",COUNTIF(Codes!EY22,1))</f>
        <v/>
      </c>
      <c r="EX15" s="54" t="str">
        <f>IF(ISBLANK(Paramètres!$B21),"",COUNTIF(Codes!EZ22,1))</f>
        <v/>
      </c>
      <c r="EY15" s="54" t="str">
        <f>IF(ISBLANK(Paramètres!$B21),"",COUNTIF(Codes!FA22,1))</f>
        <v/>
      </c>
      <c r="EZ15" s="54" t="str">
        <f>IF(ISBLANK(Paramètres!$B21),"",COUNTIF(Codes!FB22,1))</f>
        <v/>
      </c>
      <c r="FA15" s="54" t="str">
        <f>IF(ISBLANK(Paramètres!$B21),"",COUNTIF(Codes!FC22,1))</f>
        <v/>
      </c>
      <c r="FB15" s="54" t="str">
        <f>IF(ISBLANK(Paramètres!$B21),"",COUNTIF(Codes!FD22,1))</f>
        <v/>
      </c>
      <c r="FC15" s="54" t="str">
        <f>IF(ISBLANK(Paramètres!$B21),"",COUNTIF(Codes!FE22,1))</f>
        <v/>
      </c>
      <c r="FD15" s="54" t="str">
        <f>IF(ISBLANK(Paramètres!$B21),"",COUNTIF(Codes!FF22,1))</f>
        <v/>
      </c>
      <c r="FE15" s="54" t="str">
        <f>IF(ISBLANK(Paramètres!$B21),"",COUNTIF(Codes!FG22,1))</f>
        <v/>
      </c>
      <c r="FF15" s="54" t="str">
        <f>IF(ISBLANK(Paramètres!$B21),"",COUNTIF(Codes!FH22,1))</f>
        <v/>
      </c>
      <c r="FG15" s="54" t="str">
        <f>IF(ISBLANK(Paramètres!$B21),"",COUNTIF(Codes!FI22,1))</f>
        <v/>
      </c>
      <c r="FH15" s="54" t="str">
        <f>IF(ISBLANK(Paramètres!$B21),"",COUNTIF(Codes!FJ22,1))</f>
        <v/>
      </c>
      <c r="FI15" s="54" t="str">
        <f>IF(ISBLANK(Paramètres!$B21),"",COUNTIF(Codes!FK22,1))</f>
        <v/>
      </c>
      <c r="FJ15" s="54" t="str">
        <f>IF(ISBLANK(Paramètres!$B21),"",COUNTIF(Codes!FL22,1))</f>
        <v/>
      </c>
      <c r="FK15" s="54" t="str">
        <f>IF(ISBLANK(Paramètres!$B21),"",COUNTIF(Codes!FM22,1))</f>
        <v/>
      </c>
      <c r="FL15" s="54" t="str">
        <f>IF(ISBLANK(Paramètres!$B21),"",COUNTIF(Codes!FN22,1))</f>
        <v/>
      </c>
      <c r="FM15" s="54" t="str">
        <f>IF(ISBLANK(Paramètres!$B21),"",COUNTIF(Codes!FO22,1))</f>
        <v/>
      </c>
      <c r="FN15" s="54" t="str">
        <f>IF(ISBLANK(Paramètres!$B21),"",COUNTIF(Codes!FP22,1))</f>
        <v/>
      </c>
      <c r="FO15" s="54" t="str">
        <f>IF(ISBLANK(Paramètres!$B21),"",COUNTIF(Codes!FQ22,1))</f>
        <v/>
      </c>
      <c r="FP15" s="54" t="str">
        <f>IF(ISBLANK(Paramètres!$B21),"",COUNTIF(Codes!FR22,1))</f>
        <v/>
      </c>
      <c r="FQ15" s="54" t="str">
        <f>IF(ISBLANK(Paramètres!$B21),"",COUNTIF(Codes!FS22,1))</f>
        <v/>
      </c>
      <c r="FR15" s="54" t="str">
        <f>IF(ISBLANK(Paramètres!$B21),"",COUNTIF(Codes!FT22,1))</f>
        <v/>
      </c>
      <c r="FS15" s="54" t="str">
        <f>IF(ISBLANK(Paramètres!$B21),"",COUNTIF(Codes!FU22,1))</f>
        <v/>
      </c>
      <c r="FT15" s="54" t="str">
        <f>IF(ISBLANK(Paramètres!$B21),"",COUNTIF(Codes!FV22,1))</f>
        <v/>
      </c>
      <c r="FU15" s="54" t="str">
        <f>IF(ISBLANK(Paramètres!$B21),"",COUNTIF(Codes!FW22,1))</f>
        <v/>
      </c>
      <c r="FV15" s="54" t="str">
        <f>IF(ISBLANK(Paramètres!$B21),"",COUNTIF(Codes!FX22,1))</f>
        <v/>
      </c>
      <c r="FW15" s="54" t="str">
        <f>IF(ISBLANK(Paramètres!$B21),"",COUNTIF(Codes!FY22,1))</f>
        <v/>
      </c>
      <c r="FX15" s="54" t="str">
        <f>IF(ISBLANK(Paramètres!$B21),"",COUNTIF(Codes!FZ22,1))</f>
        <v/>
      </c>
      <c r="FY15" s="54" t="str">
        <f>IF(ISBLANK(Paramètres!$B21),"",COUNTIF(Codes!GA22,1))</f>
        <v/>
      </c>
      <c r="FZ15" s="54" t="str">
        <f>IF(ISBLANK(Paramètres!$B21),"",COUNTIF(Codes!GB22,1))</f>
        <v/>
      </c>
      <c r="GA15" s="54" t="str">
        <f>IF(ISBLANK(Paramètres!$B21),"",COUNTIF(Codes!GC22,1))</f>
        <v/>
      </c>
      <c r="GB15" s="54" t="str">
        <f>IF(ISBLANK(Paramètres!$B21),"",COUNTIF(Codes!GD22,1))</f>
        <v/>
      </c>
      <c r="GC15" s="54" t="str">
        <f>IF(ISBLANK(Paramètres!$B21),"",COUNTIF(Codes!GE22,1))</f>
        <v/>
      </c>
      <c r="GD15" s="54" t="str">
        <f>IF(ISBLANK(Paramètres!$B21),"",COUNTIF(Codes!GF22,1))</f>
        <v/>
      </c>
      <c r="GE15" s="54" t="str">
        <f>IF(ISBLANK(Paramètres!$B21),"",COUNTIF(Codes!GG22,1))</f>
        <v/>
      </c>
      <c r="GF15" s="54" t="str">
        <f>IF(ISBLANK(Paramètres!$B21),"",COUNTIF(Codes!GH22,1))</f>
        <v/>
      </c>
      <c r="GG15" s="54" t="str">
        <f>IF(ISBLANK(Paramètres!$B21),"",COUNTIF(Codes!GI22,1))</f>
        <v/>
      </c>
      <c r="GH15" s="54" t="str">
        <f>IF(ISBLANK(Paramètres!$B21),"",COUNTIF(Codes!GJ22,1))</f>
        <v/>
      </c>
      <c r="GI15" s="54" t="str">
        <f>IF(ISBLANK(Paramètres!$B21),"",COUNTIF(Codes!GK22,1))</f>
        <v/>
      </c>
      <c r="GJ15" s="54" t="str">
        <f>IF(ISBLANK(Paramètres!$B21),"",COUNTIF(Codes!GL22,1))</f>
        <v/>
      </c>
      <c r="GK15" s="54" t="str">
        <f>IF(ISBLANK(Paramètres!$B21),"",COUNTIF(Codes!GM22,1))</f>
        <v/>
      </c>
      <c r="GL15" s="54" t="str">
        <f>IF(ISBLANK(Paramètres!$B21),"",COUNTIF(Codes!GN22,1))</f>
        <v/>
      </c>
      <c r="GM15" s="54" t="str">
        <f>IF(ISBLANK(Paramètres!B21),"",AVERAGE(B15:CX15))</f>
        <v/>
      </c>
      <c r="GN15" s="54" t="str">
        <f>IF(ISBLANK(Paramètres!B21),"",AVERAGE(CY15:GL15))</f>
        <v/>
      </c>
      <c r="GO15" s="54" t="str">
        <f>IF(ISBLANK(Paramètres!B21),"",AVERAGE(C15:GL15))</f>
        <v/>
      </c>
      <c r="GP15" s="54" t="str">
        <f>IF(ISBLANK(Paramètres!B21),"",AVERAGE(CY15:DZ15))</f>
        <v/>
      </c>
      <c r="GQ15" s="54" t="str">
        <f>IF(ISBLANK(Paramètres!B21),"",AVERAGE(EA15:FK15))</f>
        <v/>
      </c>
      <c r="GR15" s="54" t="str">
        <f>IF(ISBLANK(Paramètres!B21),"",AVERAGE(FL15:FW15))</f>
        <v/>
      </c>
      <c r="GS15" s="54" t="str">
        <f>IF(ISBLANK(Paramètres!B21),"",AVERAGE(FX15:GL15))</f>
        <v/>
      </c>
      <c r="GT15" s="54" t="str">
        <f>IF(ISBLANK(Paramètres!B21),"",AVERAGE(Calculs!M15:R15,Calculs!AN15:AY15,Calculs!BE15:BI15,Calculs!BT15:BX15,Calculs!CD15:CO15))</f>
        <v/>
      </c>
      <c r="GU15" s="54" t="str">
        <f>IF(ISBLANK(Paramètres!B21),"",AVERAGE(Calculs!AI15:AM15,Calculs!BJ15:BP15,Calculs!BY15:CC15))</f>
        <v/>
      </c>
      <c r="GV15" s="54" t="str">
        <f>IF(ISBLANK(Paramètres!B21),"",AVERAGE(Calculs!B15:L15,Calculs!S15:AH15,Calculs!AZ15:BD15,Calculs!BQ15:BS15))</f>
        <v/>
      </c>
      <c r="GW15" s="54" t="str">
        <f>IF(ISBLANK(Paramètres!B21),"",AVERAGE(CP15:CX15))</f>
        <v/>
      </c>
    </row>
    <row r="16" spans="1:205" s="23" customFormat="1" ht="24" customHeight="1" thickBot="1" x14ac:dyDescent="0.4">
      <c r="A16" s="22" t="str">
        <f>Codes!C23</f>
        <v/>
      </c>
      <c r="B16" s="54" t="str">
        <f>IF(ISBLANK(Paramètres!$B22),"",COUNTIF(Codes!D23,1))</f>
        <v/>
      </c>
      <c r="C16" s="54" t="str">
        <f>IF(ISBLANK(Paramètres!$B22),"",COUNTIF(Codes!E23,1))</f>
        <v/>
      </c>
      <c r="D16" s="54" t="str">
        <f>IF(ISBLANK(Paramètres!$B22),"",COUNTIF(Codes!F23,1))</f>
        <v/>
      </c>
      <c r="E16" s="54" t="str">
        <f>IF(ISBLANK(Paramètres!$B22),"",COUNTIF(Codes!G23,1))</f>
        <v/>
      </c>
      <c r="F16" s="54" t="str">
        <f>IF(ISBLANK(Paramètres!$B22),"",COUNTIF(Codes!H23,1))</f>
        <v/>
      </c>
      <c r="G16" s="54" t="str">
        <f>IF(ISBLANK(Paramètres!$B22),"",COUNTIF(Codes!I23,1))</f>
        <v/>
      </c>
      <c r="H16" s="54" t="str">
        <f>IF(ISBLANK(Paramètres!$B22),"",COUNTIF(Codes!J23,1))</f>
        <v/>
      </c>
      <c r="I16" s="54" t="str">
        <f>IF(ISBLANK(Paramètres!$B22),"",COUNTIF(Codes!K23,1))</f>
        <v/>
      </c>
      <c r="J16" s="54" t="str">
        <f>IF(ISBLANK(Paramètres!$B22),"",COUNTIF(Codes!L23,1))</f>
        <v/>
      </c>
      <c r="K16" s="54" t="str">
        <f>IF(ISBLANK(Paramètres!$B22),"",COUNTIF(Codes!M23,1))</f>
        <v/>
      </c>
      <c r="L16" s="54" t="str">
        <f>IF(ISBLANK(Paramètres!$B22),"",COUNTIF(Codes!N23,1))</f>
        <v/>
      </c>
      <c r="M16" s="54" t="str">
        <f>IF(ISBLANK(Paramètres!$B22),"",COUNTIF(Codes!O23,1))</f>
        <v/>
      </c>
      <c r="N16" s="54" t="str">
        <f>IF(ISBLANK(Paramètres!$B22),"",COUNTIF(Codes!P23,1))</f>
        <v/>
      </c>
      <c r="O16" s="54" t="str">
        <f>IF(ISBLANK(Paramètres!$B22),"",COUNTIF(Codes!Q23,1))</f>
        <v/>
      </c>
      <c r="P16" s="54" t="str">
        <f>IF(ISBLANK(Paramètres!$B22),"",COUNTIF(Codes!R23,1))</f>
        <v/>
      </c>
      <c r="Q16" s="54" t="str">
        <f>IF(ISBLANK(Paramètres!$B22),"",COUNTIF(Codes!S23,1))</f>
        <v/>
      </c>
      <c r="R16" s="54" t="str">
        <f>IF(ISBLANK(Paramètres!$B22),"",COUNTIF(Codes!T23,1))</f>
        <v/>
      </c>
      <c r="S16" s="54" t="str">
        <f>IF(ISBLANK(Paramètres!$B22),"",COUNTIF(Codes!U23,1))</f>
        <v/>
      </c>
      <c r="T16" s="54" t="str">
        <f>IF(ISBLANK(Paramètres!$B22),"",COUNTIF(Codes!V23,1))</f>
        <v/>
      </c>
      <c r="U16" s="54" t="str">
        <f>IF(ISBLANK(Paramètres!$B22),"",COUNTIF(Codes!W23,1))</f>
        <v/>
      </c>
      <c r="V16" s="54" t="str">
        <f>IF(ISBLANK(Paramètres!$B22),"",COUNTIF(Codes!X23,1))</f>
        <v/>
      </c>
      <c r="W16" s="54" t="str">
        <f>IF(ISBLANK(Paramètres!$B22),"",COUNTIF(Codes!Y23,1))</f>
        <v/>
      </c>
      <c r="X16" s="54" t="str">
        <f>IF(ISBLANK(Paramètres!$B22),"",COUNTIF(Codes!Z23,1))</f>
        <v/>
      </c>
      <c r="Y16" s="54" t="str">
        <f>IF(ISBLANK(Paramètres!$B22),"",COUNTIF(Codes!AA23,1))</f>
        <v/>
      </c>
      <c r="Z16" s="54" t="str">
        <f>IF(ISBLANK(Paramètres!$B22),"",COUNTIF(Codes!AB23,1))</f>
        <v/>
      </c>
      <c r="AA16" s="54" t="str">
        <f>IF(ISBLANK(Paramètres!$B22),"",COUNTIF(Codes!AC23,1))</f>
        <v/>
      </c>
      <c r="AB16" s="54" t="str">
        <f>IF(ISBLANK(Paramètres!$B22),"",COUNTIF(Codes!AD23,1))</f>
        <v/>
      </c>
      <c r="AC16" s="54" t="str">
        <f>IF(ISBLANK(Paramètres!$B22),"",COUNTIF(Codes!AE23,1))</f>
        <v/>
      </c>
      <c r="AD16" s="54" t="str">
        <f>IF(ISBLANK(Paramètres!$B22),"",COUNTIF(Codes!AF23,1))</f>
        <v/>
      </c>
      <c r="AE16" s="54" t="str">
        <f>IF(ISBLANK(Paramètres!$B22),"",COUNTIF(Codes!AG23,1))</f>
        <v/>
      </c>
      <c r="AF16" s="54" t="str">
        <f>IF(ISBLANK(Paramètres!$B22),"",COUNTIF(Codes!AH23,1))</f>
        <v/>
      </c>
      <c r="AG16" s="54" t="str">
        <f>IF(ISBLANK(Paramètres!$B22),"",COUNTIF(Codes!AI23,1))</f>
        <v/>
      </c>
      <c r="AH16" s="54" t="str">
        <f>IF(ISBLANK(Paramètres!$B22),"",COUNTIF(Codes!AJ23,1))</f>
        <v/>
      </c>
      <c r="AI16" s="54" t="str">
        <f>IF(ISBLANK(Paramètres!$B22),"",COUNTIF(Codes!AK23,1))</f>
        <v/>
      </c>
      <c r="AJ16" s="54" t="str">
        <f>IF(ISBLANK(Paramètres!$B22),"",COUNTIF(Codes!AL23,1))</f>
        <v/>
      </c>
      <c r="AK16" s="54" t="str">
        <f>IF(ISBLANK(Paramètres!$B22),"",COUNTIF(Codes!AM23,1))</f>
        <v/>
      </c>
      <c r="AL16" s="54" t="str">
        <f>IF(ISBLANK(Paramètres!$B22),"",COUNTIF(Codes!AN23,1))</f>
        <v/>
      </c>
      <c r="AM16" s="54" t="str">
        <f>IF(ISBLANK(Paramètres!$B22),"",COUNTIF(Codes!AO23,1))</f>
        <v/>
      </c>
      <c r="AN16" s="54" t="str">
        <f>IF(ISBLANK(Paramètres!$B22),"",COUNTIF(Codes!AP23,1))</f>
        <v/>
      </c>
      <c r="AO16" s="54" t="str">
        <f>IF(ISBLANK(Paramètres!$B22),"",COUNTIF(Codes!AQ23,1))</f>
        <v/>
      </c>
      <c r="AP16" s="54" t="str">
        <f>IF(ISBLANK(Paramètres!$B22),"",COUNTIF(Codes!AR23,1))</f>
        <v/>
      </c>
      <c r="AQ16" s="54" t="str">
        <f>IF(ISBLANK(Paramètres!$B22),"",COUNTIF(Codes!AS23,1))</f>
        <v/>
      </c>
      <c r="AR16" s="54" t="str">
        <f>IF(ISBLANK(Paramètres!$B22),"",COUNTIF(Codes!AT23,1))</f>
        <v/>
      </c>
      <c r="AS16" s="54" t="str">
        <f>IF(ISBLANK(Paramètres!$B22),"",COUNTIF(Codes!AU23,1))</f>
        <v/>
      </c>
      <c r="AT16" s="54" t="str">
        <f>IF(ISBLANK(Paramètres!$B22),"",COUNTIF(Codes!AV23,1))</f>
        <v/>
      </c>
      <c r="AU16" s="54" t="str">
        <f>IF(ISBLANK(Paramètres!$B22),"",COUNTIF(Codes!AW23,1))</f>
        <v/>
      </c>
      <c r="AV16" s="54" t="str">
        <f>IF(ISBLANK(Paramètres!$B22),"",COUNTIF(Codes!AX23,1))</f>
        <v/>
      </c>
      <c r="AW16" s="54" t="str">
        <f>IF(ISBLANK(Paramètres!$B22),"",COUNTIF(Codes!AY23,1))</f>
        <v/>
      </c>
      <c r="AX16" s="54" t="str">
        <f>IF(ISBLANK(Paramètres!$B22),"",COUNTIF(Codes!AZ23,1))</f>
        <v/>
      </c>
      <c r="AY16" s="54" t="str">
        <f>IF(ISBLANK(Paramètres!$B22),"",COUNTIF(Codes!BA23,1))</f>
        <v/>
      </c>
      <c r="AZ16" s="54" t="str">
        <f>IF(ISBLANK(Paramètres!$B22),"",COUNTIF(Codes!BB23,1))</f>
        <v/>
      </c>
      <c r="BA16" s="54" t="str">
        <f>IF(ISBLANK(Paramètres!$B22),"",COUNTIF(Codes!BC23,1))</f>
        <v/>
      </c>
      <c r="BB16" s="54" t="str">
        <f>IF(ISBLANK(Paramètres!$B22),"",COUNTIF(Codes!BD23,1))</f>
        <v/>
      </c>
      <c r="BC16" s="54" t="str">
        <f>IF(ISBLANK(Paramètres!$B22),"",COUNTIF(Codes!BE23,1))</f>
        <v/>
      </c>
      <c r="BD16" s="54" t="str">
        <f>IF(ISBLANK(Paramètres!$B22),"",COUNTIF(Codes!BF23,1))</f>
        <v/>
      </c>
      <c r="BE16" s="54" t="str">
        <f>IF(ISBLANK(Paramètres!$B22),"",COUNTIF(Codes!BG23,1))</f>
        <v/>
      </c>
      <c r="BF16" s="54" t="str">
        <f>IF(ISBLANK(Paramètres!$B22),"",COUNTIF(Codes!BH23,1))</f>
        <v/>
      </c>
      <c r="BG16" s="54" t="str">
        <f>IF(ISBLANK(Paramètres!$B22),"",COUNTIF(Codes!BI23,1))</f>
        <v/>
      </c>
      <c r="BH16" s="54" t="str">
        <f>IF(ISBLANK(Paramètres!$B22),"",COUNTIF(Codes!BJ23,1))</f>
        <v/>
      </c>
      <c r="BI16" s="54" t="str">
        <f>IF(ISBLANK(Paramètres!$B22),"",COUNTIF(Codes!BK23,1))</f>
        <v/>
      </c>
      <c r="BJ16" s="54" t="str">
        <f>IF(ISBLANK(Paramètres!$B22),"",COUNTIF(Codes!BL23,1))</f>
        <v/>
      </c>
      <c r="BK16" s="54" t="str">
        <f>IF(ISBLANK(Paramètres!$B22),"",COUNTIF(Codes!BM23,1))</f>
        <v/>
      </c>
      <c r="BL16" s="54" t="str">
        <f>IF(ISBLANK(Paramètres!$B22),"",COUNTIF(Codes!BN23,1))</f>
        <v/>
      </c>
      <c r="BM16" s="54" t="str">
        <f>IF(ISBLANK(Paramètres!$B22),"",COUNTIF(Codes!BO23,1))</f>
        <v/>
      </c>
      <c r="BN16" s="54" t="str">
        <f>IF(ISBLANK(Paramètres!$B22),"",COUNTIF(Codes!BP23,1))</f>
        <v/>
      </c>
      <c r="BO16" s="54" t="str">
        <f>IF(ISBLANK(Paramètres!$B22),"",COUNTIF(Codes!BQ23,1))</f>
        <v/>
      </c>
      <c r="BP16" s="54" t="str">
        <f>IF(ISBLANK(Paramètres!$B22),"",COUNTIF(Codes!BR23,1))</f>
        <v/>
      </c>
      <c r="BQ16" s="54" t="str">
        <f>IF(ISBLANK(Paramètres!$B22),"",COUNTIF(Codes!BS23,1))</f>
        <v/>
      </c>
      <c r="BR16" s="54" t="str">
        <f>IF(ISBLANK(Paramètres!$B22),"",COUNTIF(Codes!BT23,1))</f>
        <v/>
      </c>
      <c r="BS16" s="54" t="str">
        <f>IF(ISBLANK(Paramètres!$B22),"",COUNTIF(Codes!BU23,1))</f>
        <v/>
      </c>
      <c r="BT16" s="54" t="str">
        <f>IF(ISBLANK(Paramètres!$B22),"",COUNTIF(Codes!BV23,1))</f>
        <v/>
      </c>
      <c r="BU16" s="54" t="str">
        <f>IF(ISBLANK(Paramètres!$B22),"",COUNTIF(Codes!BW23,1))</f>
        <v/>
      </c>
      <c r="BV16" s="54" t="str">
        <f>IF(ISBLANK(Paramètres!$B22),"",COUNTIF(Codes!BX23,1))</f>
        <v/>
      </c>
      <c r="BW16" s="54" t="str">
        <f>IF(ISBLANK(Paramètres!$B22),"",COUNTIF(Codes!BY23,1))</f>
        <v/>
      </c>
      <c r="BX16" s="54" t="str">
        <f>IF(ISBLANK(Paramètres!$B22),"",COUNTIF(Codes!BZ23,1))</f>
        <v/>
      </c>
      <c r="BY16" s="54" t="str">
        <f>IF(ISBLANK(Paramètres!$B22),"",COUNTIF(Codes!CA23,1))</f>
        <v/>
      </c>
      <c r="BZ16" s="54" t="str">
        <f>IF(ISBLANK(Paramètres!$B22),"",COUNTIF(Codes!CB23,1))</f>
        <v/>
      </c>
      <c r="CA16" s="54" t="str">
        <f>IF(ISBLANK(Paramètres!$B22),"",COUNTIF(Codes!CC23,1))</f>
        <v/>
      </c>
      <c r="CB16" s="54" t="str">
        <f>IF(ISBLANK(Paramètres!$B22),"",COUNTIF(Codes!CD23,1))</f>
        <v/>
      </c>
      <c r="CC16" s="54" t="str">
        <f>IF(ISBLANK(Paramètres!$B22),"",COUNTIF(Codes!CE23,1))</f>
        <v/>
      </c>
      <c r="CD16" s="54" t="str">
        <f>IF(ISBLANK(Paramètres!$B22),"",COUNTIF(Codes!CF23,1))</f>
        <v/>
      </c>
      <c r="CE16" s="54" t="str">
        <f>IF(ISBLANK(Paramètres!$B22),"",COUNTIF(Codes!CG23,1))</f>
        <v/>
      </c>
      <c r="CF16" s="54" t="str">
        <f>IF(ISBLANK(Paramètres!$B22),"",COUNTIF(Codes!CH23,1))</f>
        <v/>
      </c>
      <c r="CG16" s="54" t="str">
        <f>IF(ISBLANK(Paramètres!$B22),"",COUNTIF(Codes!CI23,1))</f>
        <v/>
      </c>
      <c r="CH16" s="54" t="str">
        <f>IF(ISBLANK(Paramètres!$B22),"",COUNTIF(Codes!CJ23,1))</f>
        <v/>
      </c>
      <c r="CI16" s="54" t="str">
        <f>IF(ISBLANK(Paramètres!$B22),"",COUNTIF(Codes!CK23,1))</f>
        <v/>
      </c>
      <c r="CJ16" s="54" t="str">
        <f>IF(ISBLANK(Paramètres!$B22),"",COUNTIF(Codes!CL23,1))</f>
        <v/>
      </c>
      <c r="CK16" s="54" t="str">
        <f>IF(ISBLANK(Paramètres!$B22),"",COUNTIF(Codes!CM23,1))</f>
        <v/>
      </c>
      <c r="CL16" s="54" t="str">
        <f>IF(ISBLANK(Paramètres!$B22),"",COUNTIF(Codes!CN23,1))</f>
        <v/>
      </c>
      <c r="CM16" s="54" t="str">
        <f>IF(ISBLANK(Paramètres!$B22),"",COUNTIF(Codes!CO23,1))</f>
        <v/>
      </c>
      <c r="CN16" s="54" t="str">
        <f>IF(ISBLANK(Paramètres!$B22),"",COUNTIF(Codes!CP23,1))</f>
        <v/>
      </c>
      <c r="CO16" s="54" t="str">
        <f>IF(ISBLANK(Paramètres!$B22),"",COUNTIF(Codes!CQ23,1))</f>
        <v/>
      </c>
      <c r="CP16" s="54" t="str">
        <f>IF(ISBLANK(Paramètres!$B22),"",COUNTIF(Codes!CR23,1))</f>
        <v/>
      </c>
      <c r="CQ16" s="54" t="str">
        <f>IF(ISBLANK(Paramètres!$B22),"",COUNTIF(Codes!CS23,1))</f>
        <v/>
      </c>
      <c r="CR16" s="54" t="str">
        <f>IF(ISBLANK(Paramètres!$B22),"",COUNTIF(Codes!CT23,1))</f>
        <v/>
      </c>
      <c r="CS16" s="54" t="str">
        <f>IF(ISBLANK(Paramètres!$B22),"",COUNTIF(Codes!CU23,1))</f>
        <v/>
      </c>
      <c r="CT16" s="54" t="str">
        <f>IF(ISBLANK(Paramètres!$B22),"",COUNTIF(Codes!CV23,1))</f>
        <v/>
      </c>
      <c r="CU16" s="54" t="str">
        <f>IF(ISBLANK(Paramètres!$B22),"",COUNTIF(Codes!CW23,1))</f>
        <v/>
      </c>
      <c r="CV16" s="54" t="str">
        <f>IF(ISBLANK(Paramètres!$B22),"",COUNTIF(Codes!CX23,1))</f>
        <v/>
      </c>
      <c r="CW16" s="54" t="str">
        <f>IF(ISBLANK(Paramètres!$B22),"",COUNTIF(Codes!CY23,1))</f>
        <v/>
      </c>
      <c r="CX16" s="54" t="str">
        <f>IF(ISBLANK(Paramètres!$B22),"",COUNTIF(Codes!CZ23,1))</f>
        <v/>
      </c>
      <c r="CY16" s="54" t="str">
        <f>IF(ISBLANK(Paramètres!$B22),"",COUNTIF(Codes!DA23,1))</f>
        <v/>
      </c>
      <c r="CZ16" s="54" t="str">
        <f>IF(ISBLANK(Paramètres!$B22),"",COUNTIF(Codes!DB23,1))</f>
        <v/>
      </c>
      <c r="DA16" s="54" t="str">
        <f>IF(ISBLANK(Paramètres!$B22),"",COUNTIF(Codes!DC23,1))</f>
        <v/>
      </c>
      <c r="DB16" s="54" t="str">
        <f>IF(ISBLANK(Paramètres!$B22),"",COUNTIF(Codes!DD23,1))</f>
        <v/>
      </c>
      <c r="DC16" s="54" t="str">
        <f>IF(ISBLANK(Paramètres!$B22),"",COUNTIF(Codes!DE23,1))</f>
        <v/>
      </c>
      <c r="DD16" s="54" t="str">
        <f>IF(ISBLANK(Paramètres!$B22),"",COUNTIF(Codes!DF23,1))</f>
        <v/>
      </c>
      <c r="DE16" s="54" t="str">
        <f>IF(ISBLANK(Paramètres!$B22),"",COUNTIF(Codes!DG23,1))</f>
        <v/>
      </c>
      <c r="DF16" s="54" t="str">
        <f>IF(ISBLANK(Paramètres!$B22),"",COUNTIF(Codes!DH23,1))</f>
        <v/>
      </c>
      <c r="DG16" s="54" t="str">
        <f>IF(ISBLANK(Paramètres!$B22),"",COUNTIF(Codes!DI23,1))</f>
        <v/>
      </c>
      <c r="DH16" s="54" t="str">
        <f>IF(ISBLANK(Paramètres!$B22),"",COUNTIF(Codes!DJ23,1))</f>
        <v/>
      </c>
      <c r="DI16" s="54" t="str">
        <f>IF(ISBLANK(Paramètres!$B22),"",COUNTIF(Codes!DK23,1))</f>
        <v/>
      </c>
      <c r="DJ16" s="54" t="str">
        <f>IF(ISBLANK(Paramètres!$B22),"",COUNTIF(Codes!DL23,1))</f>
        <v/>
      </c>
      <c r="DK16" s="54" t="str">
        <f>IF(ISBLANK(Paramètres!$B22),"",COUNTIF(Codes!DM23,1))</f>
        <v/>
      </c>
      <c r="DL16" s="54" t="str">
        <f>IF(ISBLANK(Paramètres!$B22),"",COUNTIF(Codes!DN23,1))</f>
        <v/>
      </c>
      <c r="DM16" s="54" t="str">
        <f>IF(ISBLANK(Paramètres!$B22),"",COUNTIF(Codes!DO23,1))</f>
        <v/>
      </c>
      <c r="DN16" s="54" t="str">
        <f>IF(ISBLANK(Paramètres!$B22),"",COUNTIF(Codes!DP23,1))</f>
        <v/>
      </c>
      <c r="DO16" s="54" t="str">
        <f>IF(ISBLANK(Paramètres!$B22),"",COUNTIF(Codes!DQ23,1))</f>
        <v/>
      </c>
      <c r="DP16" s="54" t="str">
        <f>IF(ISBLANK(Paramètres!$B22),"",COUNTIF(Codes!DR23,1))</f>
        <v/>
      </c>
      <c r="DQ16" s="54" t="str">
        <f>IF(ISBLANK(Paramètres!$B22),"",COUNTIF(Codes!DS23,1))</f>
        <v/>
      </c>
      <c r="DR16" s="54" t="str">
        <f>IF(ISBLANK(Paramètres!$B22),"",COUNTIF(Codes!DT23,1))</f>
        <v/>
      </c>
      <c r="DS16" s="54" t="str">
        <f>IF(ISBLANK(Paramètres!$B22),"",COUNTIF(Codes!DU23,1))</f>
        <v/>
      </c>
      <c r="DT16" s="54" t="str">
        <f>IF(ISBLANK(Paramètres!$B22),"",COUNTIF(Codes!DV23,1))</f>
        <v/>
      </c>
      <c r="DU16" s="54" t="str">
        <f>IF(ISBLANK(Paramètres!$B22),"",COUNTIF(Codes!DW23,1))</f>
        <v/>
      </c>
      <c r="DV16" s="54" t="str">
        <f>IF(ISBLANK(Paramètres!$B22),"",COUNTIF(Codes!DX23,1))</f>
        <v/>
      </c>
      <c r="DW16" s="54" t="str">
        <f>IF(ISBLANK(Paramètres!$B22),"",COUNTIF(Codes!DY23,1))</f>
        <v/>
      </c>
      <c r="DX16" s="54" t="str">
        <f>IF(ISBLANK(Paramètres!$B22),"",COUNTIF(Codes!DZ23,1))</f>
        <v/>
      </c>
      <c r="DY16" s="54" t="str">
        <f>IF(ISBLANK(Paramètres!$B22),"",COUNTIF(Codes!EA23,1))</f>
        <v/>
      </c>
      <c r="DZ16" s="54" t="str">
        <f>IF(ISBLANK(Paramètres!$B22),"",COUNTIF(Codes!EB23,1))</f>
        <v/>
      </c>
      <c r="EA16" s="54" t="str">
        <f>IF(ISBLANK(Paramètres!$B22),"",COUNTIF(Codes!EC23,1))</f>
        <v/>
      </c>
      <c r="EB16" s="54" t="str">
        <f>IF(ISBLANK(Paramètres!$B22),"",COUNTIF(Codes!ED23,1))</f>
        <v/>
      </c>
      <c r="EC16" s="54" t="str">
        <f>IF(ISBLANK(Paramètres!$B22),"",COUNTIF(Codes!EE23,1))</f>
        <v/>
      </c>
      <c r="ED16" s="54" t="str">
        <f>IF(ISBLANK(Paramètres!$B22),"",COUNTIF(Codes!EF23,1))</f>
        <v/>
      </c>
      <c r="EE16" s="54" t="str">
        <f>IF(ISBLANK(Paramètres!$B22),"",COUNTIF(Codes!EG23,1))</f>
        <v/>
      </c>
      <c r="EF16" s="54" t="str">
        <f>IF(ISBLANK(Paramètres!$B22),"",COUNTIF(Codes!EH23,1))</f>
        <v/>
      </c>
      <c r="EG16" s="54" t="str">
        <f>IF(ISBLANK(Paramètres!$B22),"",COUNTIF(Codes!EI23,1))</f>
        <v/>
      </c>
      <c r="EH16" s="54" t="str">
        <f>IF(ISBLANK(Paramètres!$B22),"",COUNTIF(Codes!EJ23,1))</f>
        <v/>
      </c>
      <c r="EI16" s="54" t="str">
        <f>IF(ISBLANK(Paramètres!$B22),"",COUNTIF(Codes!EK23,1))</f>
        <v/>
      </c>
      <c r="EJ16" s="54" t="str">
        <f>IF(ISBLANK(Paramètres!$B22),"",COUNTIF(Codes!EL23,1))</f>
        <v/>
      </c>
      <c r="EK16" s="54" t="str">
        <f>IF(ISBLANK(Paramètres!$B22),"",COUNTIF(Codes!EM23,1))</f>
        <v/>
      </c>
      <c r="EL16" s="54" t="str">
        <f>IF(ISBLANK(Paramètres!$B22),"",COUNTIF(Codes!EN23,1))</f>
        <v/>
      </c>
      <c r="EM16" s="54" t="str">
        <f>IF(ISBLANK(Paramètres!$B22),"",COUNTIF(Codes!EO23,1))</f>
        <v/>
      </c>
      <c r="EN16" s="54" t="str">
        <f>IF(ISBLANK(Paramètres!$B22),"",COUNTIF(Codes!EP23,1))</f>
        <v/>
      </c>
      <c r="EO16" s="54" t="str">
        <f>IF(ISBLANK(Paramètres!$B22),"",COUNTIF(Codes!EQ23,1))</f>
        <v/>
      </c>
      <c r="EP16" s="54" t="str">
        <f>IF(ISBLANK(Paramètres!$B22),"",COUNTIF(Codes!ER23,1))</f>
        <v/>
      </c>
      <c r="EQ16" s="54" t="str">
        <f>IF(ISBLANK(Paramètres!$B22),"",COUNTIF(Codes!ES23,1))</f>
        <v/>
      </c>
      <c r="ER16" s="54" t="str">
        <f>IF(ISBLANK(Paramètres!$B22),"",COUNTIF(Codes!ET23,1))</f>
        <v/>
      </c>
      <c r="ES16" s="54" t="str">
        <f>IF(ISBLANK(Paramètres!$B22),"",COUNTIF(Codes!EU23,1))</f>
        <v/>
      </c>
      <c r="ET16" s="54" t="str">
        <f>IF(ISBLANK(Paramètres!$B22),"",COUNTIF(Codes!EV23,1))</f>
        <v/>
      </c>
      <c r="EU16" s="54" t="str">
        <f>IF(ISBLANK(Paramètres!$B22),"",COUNTIF(Codes!EW23,1))</f>
        <v/>
      </c>
      <c r="EV16" s="54" t="str">
        <f>IF(ISBLANK(Paramètres!$B22),"",COUNTIF(Codes!EX23,1))</f>
        <v/>
      </c>
      <c r="EW16" s="54" t="str">
        <f>IF(ISBLANK(Paramètres!$B22),"",COUNTIF(Codes!EY23,1))</f>
        <v/>
      </c>
      <c r="EX16" s="54" t="str">
        <f>IF(ISBLANK(Paramètres!$B22),"",COUNTIF(Codes!EZ23,1))</f>
        <v/>
      </c>
      <c r="EY16" s="54" t="str">
        <f>IF(ISBLANK(Paramètres!$B22),"",COUNTIF(Codes!FA23,1))</f>
        <v/>
      </c>
      <c r="EZ16" s="54" t="str">
        <f>IF(ISBLANK(Paramètres!$B22),"",COUNTIF(Codes!FB23,1))</f>
        <v/>
      </c>
      <c r="FA16" s="54" t="str">
        <f>IF(ISBLANK(Paramètres!$B22),"",COUNTIF(Codes!FC23,1))</f>
        <v/>
      </c>
      <c r="FB16" s="54" t="str">
        <f>IF(ISBLANK(Paramètres!$B22),"",COUNTIF(Codes!FD23,1))</f>
        <v/>
      </c>
      <c r="FC16" s="54" t="str">
        <f>IF(ISBLANK(Paramètres!$B22),"",COUNTIF(Codes!FE23,1))</f>
        <v/>
      </c>
      <c r="FD16" s="54" t="str">
        <f>IF(ISBLANK(Paramètres!$B22),"",COUNTIF(Codes!FF23,1))</f>
        <v/>
      </c>
      <c r="FE16" s="54" t="str">
        <f>IF(ISBLANK(Paramètres!$B22),"",COUNTIF(Codes!FG23,1))</f>
        <v/>
      </c>
      <c r="FF16" s="54" t="str">
        <f>IF(ISBLANK(Paramètres!$B22),"",COUNTIF(Codes!FH23,1))</f>
        <v/>
      </c>
      <c r="FG16" s="54" t="str">
        <f>IF(ISBLANK(Paramètres!$B22),"",COUNTIF(Codes!FI23,1))</f>
        <v/>
      </c>
      <c r="FH16" s="54" t="str">
        <f>IF(ISBLANK(Paramètres!$B22),"",COUNTIF(Codes!FJ23,1))</f>
        <v/>
      </c>
      <c r="FI16" s="54" t="str">
        <f>IF(ISBLANK(Paramètres!$B22),"",COUNTIF(Codes!FK23,1))</f>
        <v/>
      </c>
      <c r="FJ16" s="54" t="str">
        <f>IF(ISBLANK(Paramètres!$B22),"",COUNTIF(Codes!FL23,1))</f>
        <v/>
      </c>
      <c r="FK16" s="54" t="str">
        <f>IF(ISBLANK(Paramètres!$B22),"",COUNTIF(Codes!FM23,1))</f>
        <v/>
      </c>
      <c r="FL16" s="54" t="str">
        <f>IF(ISBLANK(Paramètres!$B22),"",COUNTIF(Codes!FN23,1))</f>
        <v/>
      </c>
      <c r="FM16" s="54" t="str">
        <f>IF(ISBLANK(Paramètres!$B22),"",COUNTIF(Codes!FO23,1))</f>
        <v/>
      </c>
      <c r="FN16" s="54" t="str">
        <f>IF(ISBLANK(Paramètres!$B22),"",COUNTIF(Codes!FP23,1))</f>
        <v/>
      </c>
      <c r="FO16" s="54" t="str">
        <f>IF(ISBLANK(Paramètres!$B22),"",COUNTIF(Codes!FQ23,1))</f>
        <v/>
      </c>
      <c r="FP16" s="54" t="str">
        <f>IF(ISBLANK(Paramètres!$B22),"",COUNTIF(Codes!FR23,1))</f>
        <v/>
      </c>
      <c r="FQ16" s="54" t="str">
        <f>IF(ISBLANK(Paramètres!$B22),"",COUNTIF(Codes!FS23,1))</f>
        <v/>
      </c>
      <c r="FR16" s="54" t="str">
        <f>IF(ISBLANK(Paramètres!$B22),"",COUNTIF(Codes!FT23,1))</f>
        <v/>
      </c>
      <c r="FS16" s="54" t="str">
        <f>IF(ISBLANK(Paramètres!$B22),"",COUNTIF(Codes!FU23,1))</f>
        <v/>
      </c>
      <c r="FT16" s="54" t="str">
        <f>IF(ISBLANK(Paramètres!$B22),"",COUNTIF(Codes!FV23,1))</f>
        <v/>
      </c>
      <c r="FU16" s="54" t="str">
        <f>IF(ISBLANK(Paramètres!$B22),"",COUNTIF(Codes!FW23,1))</f>
        <v/>
      </c>
      <c r="FV16" s="54" t="str">
        <f>IF(ISBLANK(Paramètres!$B22),"",COUNTIF(Codes!FX23,1))</f>
        <v/>
      </c>
      <c r="FW16" s="54" t="str">
        <f>IF(ISBLANK(Paramètres!$B22),"",COUNTIF(Codes!FY23,1))</f>
        <v/>
      </c>
      <c r="FX16" s="54" t="str">
        <f>IF(ISBLANK(Paramètres!$B22),"",COUNTIF(Codes!FZ23,1))</f>
        <v/>
      </c>
      <c r="FY16" s="54" t="str">
        <f>IF(ISBLANK(Paramètres!$B22),"",COUNTIF(Codes!GA23,1))</f>
        <v/>
      </c>
      <c r="FZ16" s="54" t="str">
        <f>IF(ISBLANK(Paramètres!$B22),"",COUNTIF(Codes!GB23,1))</f>
        <v/>
      </c>
      <c r="GA16" s="54" t="str">
        <f>IF(ISBLANK(Paramètres!$B22),"",COUNTIF(Codes!GC23,1))</f>
        <v/>
      </c>
      <c r="GB16" s="54" t="str">
        <f>IF(ISBLANK(Paramètres!$B22),"",COUNTIF(Codes!GD23,1))</f>
        <v/>
      </c>
      <c r="GC16" s="54" t="str">
        <f>IF(ISBLANK(Paramètres!$B22),"",COUNTIF(Codes!GE23,1))</f>
        <v/>
      </c>
      <c r="GD16" s="54" t="str">
        <f>IF(ISBLANK(Paramètres!$B22),"",COUNTIF(Codes!GF23,1))</f>
        <v/>
      </c>
      <c r="GE16" s="54" t="str">
        <f>IF(ISBLANK(Paramètres!$B22),"",COUNTIF(Codes!GG23,1))</f>
        <v/>
      </c>
      <c r="GF16" s="54" t="str">
        <f>IF(ISBLANK(Paramètres!$B22),"",COUNTIF(Codes!GH23,1))</f>
        <v/>
      </c>
      <c r="GG16" s="54" t="str">
        <f>IF(ISBLANK(Paramètres!$B22),"",COUNTIF(Codes!GI23,1))</f>
        <v/>
      </c>
      <c r="GH16" s="54" t="str">
        <f>IF(ISBLANK(Paramètres!$B22),"",COUNTIF(Codes!GJ23,1))</f>
        <v/>
      </c>
      <c r="GI16" s="54" t="str">
        <f>IF(ISBLANK(Paramètres!$B22),"",COUNTIF(Codes!GK23,1))</f>
        <v/>
      </c>
      <c r="GJ16" s="54" t="str">
        <f>IF(ISBLANK(Paramètres!$B22),"",COUNTIF(Codes!GL23,1))</f>
        <v/>
      </c>
      <c r="GK16" s="54" t="str">
        <f>IF(ISBLANK(Paramètres!$B22),"",COUNTIF(Codes!GM23,1))</f>
        <v/>
      </c>
      <c r="GL16" s="54" t="str">
        <f>IF(ISBLANK(Paramètres!$B22),"",COUNTIF(Codes!GN23,1))</f>
        <v/>
      </c>
      <c r="GM16" s="54" t="str">
        <f>IF(ISBLANK(Paramètres!B22),"",AVERAGE(B16:CX16))</f>
        <v/>
      </c>
      <c r="GN16" s="54" t="str">
        <f>IF(ISBLANK(Paramètres!B22),"",AVERAGE(CY16:GL16))</f>
        <v/>
      </c>
      <c r="GO16" s="54" t="str">
        <f>IF(ISBLANK(Paramètres!B22),"",AVERAGE(C16:GL16))</f>
        <v/>
      </c>
      <c r="GP16" s="54" t="str">
        <f>IF(ISBLANK(Paramètres!B22),"",AVERAGE(CY16:DZ16))</f>
        <v/>
      </c>
      <c r="GQ16" s="54" t="str">
        <f>IF(ISBLANK(Paramètres!B22),"",AVERAGE(EA16:FK16))</f>
        <v/>
      </c>
      <c r="GR16" s="54" t="str">
        <f>IF(ISBLANK(Paramètres!B22),"",AVERAGE(FL16:FW16))</f>
        <v/>
      </c>
      <c r="GS16" s="54" t="str">
        <f>IF(ISBLANK(Paramètres!B22),"",AVERAGE(FX16:GL16))</f>
        <v/>
      </c>
      <c r="GT16" s="54" t="str">
        <f>IF(ISBLANK(Paramètres!B22),"",AVERAGE(Calculs!M16:R16,Calculs!AN16:AY16,Calculs!BE16:BI16,Calculs!BT16:BX16,Calculs!CD16:CO16))</f>
        <v/>
      </c>
      <c r="GU16" s="54" t="str">
        <f>IF(ISBLANK(Paramètres!B22),"",AVERAGE(Calculs!AI16:AM16,Calculs!BJ16:BP16,Calculs!BY16:CC16))</f>
        <v/>
      </c>
      <c r="GV16" s="54" t="str">
        <f>IF(ISBLANK(Paramètres!B22),"",AVERAGE(Calculs!B16:L16,Calculs!S16:AH16,Calculs!AZ16:BD16,Calculs!BQ16:BS16))</f>
        <v/>
      </c>
      <c r="GW16" s="54" t="str">
        <f>IF(ISBLANK(Paramètres!B22),"",AVERAGE(CP16:CX16))</f>
        <v/>
      </c>
    </row>
    <row r="17" spans="1:205" s="23" customFormat="1" ht="24" customHeight="1" thickBot="1" x14ac:dyDescent="0.4">
      <c r="A17" s="22" t="str">
        <f>Codes!C24</f>
        <v/>
      </c>
      <c r="B17" s="54" t="str">
        <f>IF(ISBLANK(Paramètres!$B23),"",COUNTIF(Codes!D24,1))</f>
        <v/>
      </c>
      <c r="C17" s="54" t="str">
        <f>IF(ISBLANK(Paramètres!$B23),"",COUNTIF(Codes!E24,1))</f>
        <v/>
      </c>
      <c r="D17" s="54" t="str">
        <f>IF(ISBLANK(Paramètres!$B23),"",COUNTIF(Codes!F24,1))</f>
        <v/>
      </c>
      <c r="E17" s="54" t="str">
        <f>IF(ISBLANK(Paramètres!$B23),"",COUNTIF(Codes!G24,1))</f>
        <v/>
      </c>
      <c r="F17" s="54" t="str">
        <f>IF(ISBLANK(Paramètres!$B23),"",COUNTIF(Codes!H24,1))</f>
        <v/>
      </c>
      <c r="G17" s="54" t="str">
        <f>IF(ISBLANK(Paramètres!$B23),"",COUNTIF(Codes!I24,1))</f>
        <v/>
      </c>
      <c r="H17" s="54" t="str">
        <f>IF(ISBLANK(Paramètres!$B23),"",COUNTIF(Codes!J24,1))</f>
        <v/>
      </c>
      <c r="I17" s="54" t="str">
        <f>IF(ISBLANK(Paramètres!$B23),"",COUNTIF(Codes!K24,1))</f>
        <v/>
      </c>
      <c r="J17" s="54" t="str">
        <f>IF(ISBLANK(Paramètres!$B23),"",COUNTIF(Codes!L24,1))</f>
        <v/>
      </c>
      <c r="K17" s="54" t="str">
        <f>IF(ISBLANK(Paramètres!$B23),"",COUNTIF(Codes!M24,1))</f>
        <v/>
      </c>
      <c r="L17" s="54" t="str">
        <f>IF(ISBLANK(Paramètres!$B23),"",COUNTIF(Codes!N24,1))</f>
        <v/>
      </c>
      <c r="M17" s="54" t="str">
        <f>IF(ISBLANK(Paramètres!$B23),"",COUNTIF(Codes!O24,1))</f>
        <v/>
      </c>
      <c r="N17" s="54" t="str">
        <f>IF(ISBLANK(Paramètres!$B23),"",COUNTIF(Codes!P24,1))</f>
        <v/>
      </c>
      <c r="O17" s="54" t="str">
        <f>IF(ISBLANK(Paramètres!$B23),"",COUNTIF(Codes!Q24,1))</f>
        <v/>
      </c>
      <c r="P17" s="54" t="str">
        <f>IF(ISBLANK(Paramètres!$B23),"",COUNTIF(Codes!R24,1))</f>
        <v/>
      </c>
      <c r="Q17" s="54" t="str">
        <f>IF(ISBLANK(Paramètres!$B23),"",COUNTIF(Codes!S24,1))</f>
        <v/>
      </c>
      <c r="R17" s="54" t="str">
        <f>IF(ISBLANK(Paramètres!$B23),"",COUNTIF(Codes!T24,1))</f>
        <v/>
      </c>
      <c r="S17" s="54" t="str">
        <f>IF(ISBLANK(Paramètres!$B23),"",COUNTIF(Codes!U24,1))</f>
        <v/>
      </c>
      <c r="T17" s="54" t="str">
        <f>IF(ISBLANK(Paramètres!$B23),"",COUNTIF(Codes!V24,1))</f>
        <v/>
      </c>
      <c r="U17" s="54" t="str">
        <f>IF(ISBLANK(Paramètres!$B23),"",COUNTIF(Codes!W24,1))</f>
        <v/>
      </c>
      <c r="V17" s="54" t="str">
        <f>IF(ISBLANK(Paramètres!$B23),"",COUNTIF(Codes!X24,1))</f>
        <v/>
      </c>
      <c r="W17" s="54" t="str">
        <f>IF(ISBLANK(Paramètres!$B23),"",COUNTIF(Codes!Y24,1))</f>
        <v/>
      </c>
      <c r="X17" s="54" t="str">
        <f>IF(ISBLANK(Paramètres!$B23),"",COUNTIF(Codes!Z24,1))</f>
        <v/>
      </c>
      <c r="Y17" s="54" t="str">
        <f>IF(ISBLANK(Paramètres!$B23),"",COUNTIF(Codes!AA24,1))</f>
        <v/>
      </c>
      <c r="Z17" s="54" t="str">
        <f>IF(ISBLANK(Paramètres!$B23),"",COUNTIF(Codes!AB24,1))</f>
        <v/>
      </c>
      <c r="AA17" s="54" t="str">
        <f>IF(ISBLANK(Paramètres!$B23),"",COUNTIF(Codes!AC24,1))</f>
        <v/>
      </c>
      <c r="AB17" s="54" t="str">
        <f>IF(ISBLANK(Paramètres!$B23),"",COUNTIF(Codes!AD24,1))</f>
        <v/>
      </c>
      <c r="AC17" s="54" t="str">
        <f>IF(ISBLANK(Paramètres!$B23),"",COUNTIF(Codes!AE24,1))</f>
        <v/>
      </c>
      <c r="AD17" s="54" t="str">
        <f>IF(ISBLANK(Paramètres!$B23),"",COUNTIF(Codes!AF24,1))</f>
        <v/>
      </c>
      <c r="AE17" s="54" t="str">
        <f>IF(ISBLANK(Paramètres!$B23),"",COUNTIF(Codes!AG24,1))</f>
        <v/>
      </c>
      <c r="AF17" s="54" t="str">
        <f>IF(ISBLANK(Paramètres!$B23),"",COUNTIF(Codes!AH24,1))</f>
        <v/>
      </c>
      <c r="AG17" s="54" t="str">
        <f>IF(ISBLANK(Paramètres!$B23),"",COUNTIF(Codes!AI24,1))</f>
        <v/>
      </c>
      <c r="AH17" s="54" t="str">
        <f>IF(ISBLANK(Paramètres!$B23),"",COUNTIF(Codes!AJ24,1))</f>
        <v/>
      </c>
      <c r="AI17" s="54" t="str">
        <f>IF(ISBLANK(Paramètres!$B23),"",COUNTIF(Codes!AK24,1))</f>
        <v/>
      </c>
      <c r="AJ17" s="54" t="str">
        <f>IF(ISBLANK(Paramètres!$B23),"",COUNTIF(Codes!AL24,1))</f>
        <v/>
      </c>
      <c r="AK17" s="54" t="str">
        <f>IF(ISBLANK(Paramètres!$B23),"",COUNTIF(Codes!AM24,1))</f>
        <v/>
      </c>
      <c r="AL17" s="54" t="str">
        <f>IF(ISBLANK(Paramètres!$B23),"",COUNTIF(Codes!AN24,1))</f>
        <v/>
      </c>
      <c r="AM17" s="54" t="str">
        <f>IF(ISBLANK(Paramètres!$B23),"",COUNTIF(Codes!AO24,1))</f>
        <v/>
      </c>
      <c r="AN17" s="54" t="str">
        <f>IF(ISBLANK(Paramètres!$B23),"",COUNTIF(Codes!AP24,1))</f>
        <v/>
      </c>
      <c r="AO17" s="54" t="str">
        <f>IF(ISBLANK(Paramètres!$B23),"",COUNTIF(Codes!AQ24,1))</f>
        <v/>
      </c>
      <c r="AP17" s="54" t="str">
        <f>IF(ISBLANK(Paramètres!$B23),"",COUNTIF(Codes!AR24,1))</f>
        <v/>
      </c>
      <c r="AQ17" s="54" t="str">
        <f>IF(ISBLANK(Paramètres!$B23),"",COUNTIF(Codes!AS24,1))</f>
        <v/>
      </c>
      <c r="AR17" s="54" t="str">
        <f>IF(ISBLANK(Paramètres!$B23),"",COUNTIF(Codes!AT24,1))</f>
        <v/>
      </c>
      <c r="AS17" s="54" t="str">
        <f>IF(ISBLANK(Paramètres!$B23),"",COUNTIF(Codes!AU24,1))</f>
        <v/>
      </c>
      <c r="AT17" s="54" t="str">
        <f>IF(ISBLANK(Paramètres!$B23),"",COUNTIF(Codes!AV24,1))</f>
        <v/>
      </c>
      <c r="AU17" s="54" t="str">
        <f>IF(ISBLANK(Paramètres!$B23),"",COUNTIF(Codes!AW24,1))</f>
        <v/>
      </c>
      <c r="AV17" s="54" t="str">
        <f>IF(ISBLANK(Paramètres!$B23),"",COUNTIF(Codes!AX24,1))</f>
        <v/>
      </c>
      <c r="AW17" s="54" t="str">
        <f>IF(ISBLANK(Paramètres!$B23),"",COUNTIF(Codes!AY24,1))</f>
        <v/>
      </c>
      <c r="AX17" s="54" t="str">
        <f>IF(ISBLANK(Paramètres!$B23),"",COUNTIF(Codes!AZ24,1))</f>
        <v/>
      </c>
      <c r="AY17" s="54" t="str">
        <f>IF(ISBLANK(Paramètres!$B23),"",COUNTIF(Codes!BA24,1))</f>
        <v/>
      </c>
      <c r="AZ17" s="54" t="str">
        <f>IF(ISBLANK(Paramètres!$B23),"",COUNTIF(Codes!BB24,1))</f>
        <v/>
      </c>
      <c r="BA17" s="54" t="str">
        <f>IF(ISBLANK(Paramètres!$B23),"",COUNTIF(Codes!BC24,1))</f>
        <v/>
      </c>
      <c r="BB17" s="54" t="str">
        <f>IF(ISBLANK(Paramètres!$B23),"",COUNTIF(Codes!BD24,1))</f>
        <v/>
      </c>
      <c r="BC17" s="54" t="str">
        <f>IF(ISBLANK(Paramètres!$B23),"",COUNTIF(Codes!BE24,1))</f>
        <v/>
      </c>
      <c r="BD17" s="54" t="str">
        <f>IF(ISBLANK(Paramètres!$B23),"",COUNTIF(Codes!BF24,1))</f>
        <v/>
      </c>
      <c r="BE17" s="54" t="str">
        <f>IF(ISBLANK(Paramètres!$B23),"",COUNTIF(Codes!BG24,1))</f>
        <v/>
      </c>
      <c r="BF17" s="54" t="str">
        <f>IF(ISBLANK(Paramètres!$B23),"",COUNTIF(Codes!BH24,1))</f>
        <v/>
      </c>
      <c r="BG17" s="54" t="str">
        <f>IF(ISBLANK(Paramètres!$B23),"",COUNTIF(Codes!BI24,1))</f>
        <v/>
      </c>
      <c r="BH17" s="54" t="str">
        <f>IF(ISBLANK(Paramètres!$B23),"",COUNTIF(Codes!BJ24,1))</f>
        <v/>
      </c>
      <c r="BI17" s="54" t="str">
        <f>IF(ISBLANK(Paramètres!$B23),"",COUNTIF(Codes!BK24,1))</f>
        <v/>
      </c>
      <c r="BJ17" s="54" t="str">
        <f>IF(ISBLANK(Paramètres!$B23),"",COUNTIF(Codes!BL24,1))</f>
        <v/>
      </c>
      <c r="BK17" s="54" t="str">
        <f>IF(ISBLANK(Paramètres!$B23),"",COUNTIF(Codes!BM24,1))</f>
        <v/>
      </c>
      <c r="BL17" s="54" t="str">
        <f>IF(ISBLANK(Paramètres!$B23),"",COUNTIF(Codes!BN24,1))</f>
        <v/>
      </c>
      <c r="BM17" s="54" t="str">
        <f>IF(ISBLANK(Paramètres!$B23),"",COUNTIF(Codes!BO24,1))</f>
        <v/>
      </c>
      <c r="BN17" s="54" t="str">
        <f>IF(ISBLANK(Paramètres!$B23),"",COUNTIF(Codes!BP24,1))</f>
        <v/>
      </c>
      <c r="BO17" s="54" t="str">
        <f>IF(ISBLANK(Paramètres!$B23),"",COUNTIF(Codes!BQ24,1))</f>
        <v/>
      </c>
      <c r="BP17" s="54" t="str">
        <f>IF(ISBLANK(Paramètres!$B23),"",COUNTIF(Codes!BR24,1))</f>
        <v/>
      </c>
      <c r="BQ17" s="54" t="str">
        <f>IF(ISBLANK(Paramètres!$B23),"",COUNTIF(Codes!BS24,1))</f>
        <v/>
      </c>
      <c r="BR17" s="54" t="str">
        <f>IF(ISBLANK(Paramètres!$B23),"",COUNTIF(Codes!BT24,1))</f>
        <v/>
      </c>
      <c r="BS17" s="54" t="str">
        <f>IF(ISBLANK(Paramètres!$B23),"",COUNTIF(Codes!BU24,1))</f>
        <v/>
      </c>
      <c r="BT17" s="54" t="str">
        <f>IF(ISBLANK(Paramètres!$B23),"",COUNTIF(Codes!BV24,1))</f>
        <v/>
      </c>
      <c r="BU17" s="54" t="str">
        <f>IF(ISBLANK(Paramètres!$B23),"",COUNTIF(Codes!BW24,1))</f>
        <v/>
      </c>
      <c r="BV17" s="54" t="str">
        <f>IF(ISBLANK(Paramètres!$B23),"",COUNTIF(Codes!BX24,1))</f>
        <v/>
      </c>
      <c r="BW17" s="54" t="str">
        <f>IF(ISBLANK(Paramètres!$B23),"",COUNTIF(Codes!BY24,1))</f>
        <v/>
      </c>
      <c r="BX17" s="54" t="str">
        <f>IF(ISBLANK(Paramètres!$B23),"",COUNTIF(Codes!BZ24,1))</f>
        <v/>
      </c>
      <c r="BY17" s="54" t="str">
        <f>IF(ISBLANK(Paramètres!$B23),"",COUNTIF(Codes!CA24,1))</f>
        <v/>
      </c>
      <c r="BZ17" s="54" t="str">
        <f>IF(ISBLANK(Paramètres!$B23),"",COUNTIF(Codes!CB24,1))</f>
        <v/>
      </c>
      <c r="CA17" s="54" t="str">
        <f>IF(ISBLANK(Paramètres!$B23),"",COUNTIF(Codes!CC24,1))</f>
        <v/>
      </c>
      <c r="CB17" s="54" t="str">
        <f>IF(ISBLANK(Paramètres!$B23),"",COUNTIF(Codes!CD24,1))</f>
        <v/>
      </c>
      <c r="CC17" s="54" t="str">
        <f>IF(ISBLANK(Paramètres!$B23),"",COUNTIF(Codes!CE24,1))</f>
        <v/>
      </c>
      <c r="CD17" s="54" t="str">
        <f>IF(ISBLANK(Paramètres!$B23),"",COUNTIF(Codes!CF24,1))</f>
        <v/>
      </c>
      <c r="CE17" s="54" t="str">
        <f>IF(ISBLANK(Paramètres!$B23),"",COUNTIF(Codes!CG24,1))</f>
        <v/>
      </c>
      <c r="CF17" s="54" t="str">
        <f>IF(ISBLANK(Paramètres!$B23),"",COUNTIF(Codes!CH24,1))</f>
        <v/>
      </c>
      <c r="CG17" s="54" t="str">
        <f>IF(ISBLANK(Paramètres!$B23),"",COUNTIF(Codes!CI24,1))</f>
        <v/>
      </c>
      <c r="CH17" s="54" t="str">
        <f>IF(ISBLANK(Paramètres!$B23),"",COUNTIF(Codes!CJ24,1))</f>
        <v/>
      </c>
      <c r="CI17" s="54" t="str">
        <f>IF(ISBLANK(Paramètres!$B23),"",COUNTIF(Codes!CK24,1))</f>
        <v/>
      </c>
      <c r="CJ17" s="54" t="str">
        <f>IF(ISBLANK(Paramètres!$B23),"",COUNTIF(Codes!CL24,1))</f>
        <v/>
      </c>
      <c r="CK17" s="54" t="str">
        <f>IF(ISBLANK(Paramètres!$B23),"",COUNTIF(Codes!CM24,1))</f>
        <v/>
      </c>
      <c r="CL17" s="54" t="str">
        <f>IF(ISBLANK(Paramètres!$B23),"",COUNTIF(Codes!CN24,1))</f>
        <v/>
      </c>
      <c r="CM17" s="54" t="str">
        <f>IF(ISBLANK(Paramètres!$B23),"",COUNTIF(Codes!CO24,1))</f>
        <v/>
      </c>
      <c r="CN17" s="54" t="str">
        <f>IF(ISBLANK(Paramètres!$B23),"",COUNTIF(Codes!CP24,1))</f>
        <v/>
      </c>
      <c r="CO17" s="54" t="str">
        <f>IF(ISBLANK(Paramètres!$B23),"",COUNTIF(Codes!CQ24,1))</f>
        <v/>
      </c>
      <c r="CP17" s="54" t="str">
        <f>IF(ISBLANK(Paramètres!$B23),"",COUNTIF(Codes!CR24,1))</f>
        <v/>
      </c>
      <c r="CQ17" s="54" t="str">
        <f>IF(ISBLANK(Paramètres!$B23),"",COUNTIF(Codes!CS24,1))</f>
        <v/>
      </c>
      <c r="CR17" s="54" t="str">
        <f>IF(ISBLANK(Paramètres!$B23),"",COUNTIF(Codes!CT24,1))</f>
        <v/>
      </c>
      <c r="CS17" s="54" t="str">
        <f>IF(ISBLANK(Paramètres!$B23),"",COUNTIF(Codes!CU24,1))</f>
        <v/>
      </c>
      <c r="CT17" s="54" t="str">
        <f>IF(ISBLANK(Paramètres!$B23),"",COUNTIF(Codes!CV24,1))</f>
        <v/>
      </c>
      <c r="CU17" s="54" t="str">
        <f>IF(ISBLANK(Paramètres!$B23),"",COUNTIF(Codes!CW24,1))</f>
        <v/>
      </c>
      <c r="CV17" s="54" t="str">
        <f>IF(ISBLANK(Paramètres!$B23),"",COUNTIF(Codes!CX24,1))</f>
        <v/>
      </c>
      <c r="CW17" s="54" t="str">
        <f>IF(ISBLANK(Paramètres!$B23),"",COUNTIF(Codes!CY24,1))</f>
        <v/>
      </c>
      <c r="CX17" s="54" t="str">
        <f>IF(ISBLANK(Paramètres!$B23),"",COUNTIF(Codes!CZ24,1))</f>
        <v/>
      </c>
      <c r="CY17" s="54" t="str">
        <f>IF(ISBLANK(Paramètres!$B23),"",COUNTIF(Codes!DA24,1))</f>
        <v/>
      </c>
      <c r="CZ17" s="54" t="str">
        <f>IF(ISBLANK(Paramètres!$B23),"",COUNTIF(Codes!DB24,1))</f>
        <v/>
      </c>
      <c r="DA17" s="54" t="str">
        <f>IF(ISBLANK(Paramètres!$B23),"",COUNTIF(Codes!DC24,1))</f>
        <v/>
      </c>
      <c r="DB17" s="54" t="str">
        <f>IF(ISBLANK(Paramètres!$B23),"",COUNTIF(Codes!DD24,1))</f>
        <v/>
      </c>
      <c r="DC17" s="54" t="str">
        <f>IF(ISBLANK(Paramètres!$B23),"",COUNTIF(Codes!DE24,1))</f>
        <v/>
      </c>
      <c r="DD17" s="54" t="str">
        <f>IF(ISBLANK(Paramètres!$B23),"",COUNTIF(Codes!DF24,1))</f>
        <v/>
      </c>
      <c r="DE17" s="54" t="str">
        <f>IF(ISBLANK(Paramètres!$B23),"",COUNTIF(Codes!DG24,1))</f>
        <v/>
      </c>
      <c r="DF17" s="54" t="str">
        <f>IF(ISBLANK(Paramètres!$B23),"",COUNTIF(Codes!DH24,1))</f>
        <v/>
      </c>
      <c r="DG17" s="54" t="str">
        <f>IF(ISBLANK(Paramètres!$B23),"",COUNTIF(Codes!DI24,1))</f>
        <v/>
      </c>
      <c r="DH17" s="54" t="str">
        <f>IF(ISBLANK(Paramètres!$B23),"",COUNTIF(Codes!DJ24,1))</f>
        <v/>
      </c>
      <c r="DI17" s="54" t="str">
        <f>IF(ISBLANK(Paramètres!$B23),"",COUNTIF(Codes!DK24,1))</f>
        <v/>
      </c>
      <c r="DJ17" s="54" t="str">
        <f>IF(ISBLANK(Paramètres!$B23),"",COUNTIF(Codes!DL24,1))</f>
        <v/>
      </c>
      <c r="DK17" s="54" t="str">
        <f>IF(ISBLANK(Paramètres!$B23),"",COUNTIF(Codes!DM24,1))</f>
        <v/>
      </c>
      <c r="DL17" s="54" t="str">
        <f>IF(ISBLANK(Paramètres!$B23),"",COUNTIF(Codes!DN24,1))</f>
        <v/>
      </c>
      <c r="DM17" s="54" t="str">
        <f>IF(ISBLANK(Paramètres!$B23),"",COUNTIF(Codes!DO24,1))</f>
        <v/>
      </c>
      <c r="DN17" s="54" t="str">
        <f>IF(ISBLANK(Paramètres!$B23),"",COUNTIF(Codes!DP24,1))</f>
        <v/>
      </c>
      <c r="DO17" s="54" t="str">
        <f>IF(ISBLANK(Paramètres!$B23),"",COUNTIF(Codes!DQ24,1))</f>
        <v/>
      </c>
      <c r="DP17" s="54" t="str">
        <f>IF(ISBLANK(Paramètres!$B23),"",COUNTIF(Codes!DR24,1))</f>
        <v/>
      </c>
      <c r="DQ17" s="54" t="str">
        <f>IF(ISBLANK(Paramètres!$B23),"",COUNTIF(Codes!DS24,1))</f>
        <v/>
      </c>
      <c r="DR17" s="54" t="str">
        <f>IF(ISBLANK(Paramètres!$B23),"",COUNTIF(Codes!DT24,1))</f>
        <v/>
      </c>
      <c r="DS17" s="54" t="str">
        <f>IF(ISBLANK(Paramètres!$B23),"",COUNTIF(Codes!DU24,1))</f>
        <v/>
      </c>
      <c r="DT17" s="54" t="str">
        <f>IF(ISBLANK(Paramètres!$B23),"",COUNTIF(Codes!DV24,1))</f>
        <v/>
      </c>
      <c r="DU17" s="54" t="str">
        <f>IF(ISBLANK(Paramètres!$B23),"",COUNTIF(Codes!DW24,1))</f>
        <v/>
      </c>
      <c r="DV17" s="54" t="str">
        <f>IF(ISBLANK(Paramètres!$B23),"",COUNTIF(Codes!DX24,1))</f>
        <v/>
      </c>
      <c r="DW17" s="54" t="str">
        <f>IF(ISBLANK(Paramètres!$B23),"",COUNTIF(Codes!DY24,1))</f>
        <v/>
      </c>
      <c r="DX17" s="54" t="str">
        <f>IF(ISBLANK(Paramètres!$B23),"",COUNTIF(Codes!DZ24,1))</f>
        <v/>
      </c>
      <c r="DY17" s="54" t="str">
        <f>IF(ISBLANK(Paramètres!$B23),"",COUNTIF(Codes!EA24,1))</f>
        <v/>
      </c>
      <c r="DZ17" s="54" t="str">
        <f>IF(ISBLANK(Paramètres!$B23),"",COUNTIF(Codes!EB24,1))</f>
        <v/>
      </c>
      <c r="EA17" s="54" t="str">
        <f>IF(ISBLANK(Paramètres!$B23),"",COUNTIF(Codes!EC24,1))</f>
        <v/>
      </c>
      <c r="EB17" s="54" t="str">
        <f>IF(ISBLANK(Paramètres!$B23),"",COUNTIF(Codes!ED24,1))</f>
        <v/>
      </c>
      <c r="EC17" s="54" t="str">
        <f>IF(ISBLANK(Paramètres!$B23),"",COUNTIF(Codes!EE24,1))</f>
        <v/>
      </c>
      <c r="ED17" s="54" t="str">
        <f>IF(ISBLANK(Paramètres!$B23),"",COUNTIF(Codes!EF24,1))</f>
        <v/>
      </c>
      <c r="EE17" s="54" t="str">
        <f>IF(ISBLANK(Paramètres!$B23),"",COUNTIF(Codes!EG24,1))</f>
        <v/>
      </c>
      <c r="EF17" s="54" t="str">
        <f>IF(ISBLANK(Paramètres!$B23),"",COUNTIF(Codes!EH24,1))</f>
        <v/>
      </c>
      <c r="EG17" s="54" t="str">
        <f>IF(ISBLANK(Paramètres!$B23),"",COUNTIF(Codes!EI24,1))</f>
        <v/>
      </c>
      <c r="EH17" s="54" t="str">
        <f>IF(ISBLANK(Paramètres!$B23),"",COUNTIF(Codes!EJ24,1))</f>
        <v/>
      </c>
      <c r="EI17" s="54" t="str">
        <f>IF(ISBLANK(Paramètres!$B23),"",COUNTIF(Codes!EK24,1))</f>
        <v/>
      </c>
      <c r="EJ17" s="54" t="str">
        <f>IF(ISBLANK(Paramètres!$B23),"",COUNTIF(Codes!EL24,1))</f>
        <v/>
      </c>
      <c r="EK17" s="54" t="str">
        <f>IF(ISBLANK(Paramètres!$B23),"",COUNTIF(Codes!EM24,1))</f>
        <v/>
      </c>
      <c r="EL17" s="54" t="str">
        <f>IF(ISBLANK(Paramètres!$B23),"",COUNTIF(Codes!EN24,1))</f>
        <v/>
      </c>
      <c r="EM17" s="54" t="str">
        <f>IF(ISBLANK(Paramètres!$B23),"",COUNTIF(Codes!EO24,1))</f>
        <v/>
      </c>
      <c r="EN17" s="54" t="str">
        <f>IF(ISBLANK(Paramètres!$B23),"",COUNTIF(Codes!EP24,1))</f>
        <v/>
      </c>
      <c r="EO17" s="54" t="str">
        <f>IF(ISBLANK(Paramètres!$B23),"",COUNTIF(Codes!EQ24,1))</f>
        <v/>
      </c>
      <c r="EP17" s="54" t="str">
        <f>IF(ISBLANK(Paramètres!$B23),"",COUNTIF(Codes!ER24,1))</f>
        <v/>
      </c>
      <c r="EQ17" s="54" t="str">
        <f>IF(ISBLANK(Paramètres!$B23),"",COUNTIF(Codes!ES24,1))</f>
        <v/>
      </c>
      <c r="ER17" s="54" t="str">
        <f>IF(ISBLANK(Paramètres!$B23),"",COUNTIF(Codes!ET24,1))</f>
        <v/>
      </c>
      <c r="ES17" s="54" t="str">
        <f>IF(ISBLANK(Paramètres!$B23),"",COUNTIF(Codes!EU24,1))</f>
        <v/>
      </c>
      <c r="ET17" s="54" t="str">
        <f>IF(ISBLANK(Paramètres!$B23),"",COUNTIF(Codes!EV24,1))</f>
        <v/>
      </c>
      <c r="EU17" s="54" t="str">
        <f>IF(ISBLANK(Paramètres!$B23),"",COUNTIF(Codes!EW24,1))</f>
        <v/>
      </c>
      <c r="EV17" s="54" t="str">
        <f>IF(ISBLANK(Paramètres!$B23),"",COUNTIF(Codes!EX24,1))</f>
        <v/>
      </c>
      <c r="EW17" s="54" t="str">
        <f>IF(ISBLANK(Paramètres!$B23),"",COUNTIF(Codes!EY24,1))</f>
        <v/>
      </c>
      <c r="EX17" s="54" t="str">
        <f>IF(ISBLANK(Paramètres!$B23),"",COUNTIF(Codes!EZ24,1))</f>
        <v/>
      </c>
      <c r="EY17" s="54" t="str">
        <f>IF(ISBLANK(Paramètres!$B23),"",COUNTIF(Codes!FA24,1))</f>
        <v/>
      </c>
      <c r="EZ17" s="54" t="str">
        <f>IF(ISBLANK(Paramètres!$B23),"",COUNTIF(Codes!FB24,1))</f>
        <v/>
      </c>
      <c r="FA17" s="54" t="str">
        <f>IF(ISBLANK(Paramètres!$B23),"",COUNTIF(Codes!FC24,1))</f>
        <v/>
      </c>
      <c r="FB17" s="54" t="str">
        <f>IF(ISBLANK(Paramètres!$B23),"",COUNTIF(Codes!FD24,1))</f>
        <v/>
      </c>
      <c r="FC17" s="54" t="str">
        <f>IF(ISBLANK(Paramètres!$B23),"",COUNTIF(Codes!FE24,1))</f>
        <v/>
      </c>
      <c r="FD17" s="54" t="str">
        <f>IF(ISBLANK(Paramètres!$B23),"",COUNTIF(Codes!FF24,1))</f>
        <v/>
      </c>
      <c r="FE17" s="54" t="str">
        <f>IF(ISBLANK(Paramètres!$B23),"",COUNTIF(Codes!FG24,1))</f>
        <v/>
      </c>
      <c r="FF17" s="54" t="str">
        <f>IF(ISBLANK(Paramètres!$B23),"",COUNTIF(Codes!FH24,1))</f>
        <v/>
      </c>
      <c r="FG17" s="54" t="str">
        <f>IF(ISBLANK(Paramètres!$B23),"",COUNTIF(Codes!FI24,1))</f>
        <v/>
      </c>
      <c r="FH17" s="54" t="str">
        <f>IF(ISBLANK(Paramètres!$B23),"",COUNTIF(Codes!FJ24,1))</f>
        <v/>
      </c>
      <c r="FI17" s="54" t="str">
        <f>IF(ISBLANK(Paramètres!$B23),"",COUNTIF(Codes!FK24,1))</f>
        <v/>
      </c>
      <c r="FJ17" s="54" t="str">
        <f>IF(ISBLANK(Paramètres!$B23),"",COUNTIF(Codes!FL24,1))</f>
        <v/>
      </c>
      <c r="FK17" s="54" t="str">
        <f>IF(ISBLANK(Paramètres!$B23),"",COUNTIF(Codes!FM24,1))</f>
        <v/>
      </c>
      <c r="FL17" s="54" t="str">
        <f>IF(ISBLANK(Paramètres!$B23),"",COUNTIF(Codes!FN24,1))</f>
        <v/>
      </c>
      <c r="FM17" s="54" t="str">
        <f>IF(ISBLANK(Paramètres!$B23),"",COUNTIF(Codes!FO24,1))</f>
        <v/>
      </c>
      <c r="FN17" s="54" t="str">
        <f>IF(ISBLANK(Paramètres!$B23),"",COUNTIF(Codes!FP24,1))</f>
        <v/>
      </c>
      <c r="FO17" s="54" t="str">
        <f>IF(ISBLANK(Paramètres!$B23),"",COUNTIF(Codes!FQ24,1))</f>
        <v/>
      </c>
      <c r="FP17" s="54" t="str">
        <f>IF(ISBLANK(Paramètres!$B23),"",COUNTIF(Codes!FR24,1))</f>
        <v/>
      </c>
      <c r="FQ17" s="54" t="str">
        <f>IF(ISBLANK(Paramètres!$B23),"",COUNTIF(Codes!FS24,1))</f>
        <v/>
      </c>
      <c r="FR17" s="54" t="str">
        <f>IF(ISBLANK(Paramètres!$B23),"",COUNTIF(Codes!FT24,1))</f>
        <v/>
      </c>
      <c r="FS17" s="54" t="str">
        <f>IF(ISBLANK(Paramètres!$B23),"",COUNTIF(Codes!FU24,1))</f>
        <v/>
      </c>
      <c r="FT17" s="54" t="str">
        <f>IF(ISBLANK(Paramètres!$B23),"",COUNTIF(Codes!FV24,1))</f>
        <v/>
      </c>
      <c r="FU17" s="54" t="str">
        <f>IF(ISBLANK(Paramètres!$B23),"",COUNTIF(Codes!FW24,1))</f>
        <v/>
      </c>
      <c r="FV17" s="54" t="str">
        <f>IF(ISBLANK(Paramètres!$B23),"",COUNTIF(Codes!FX24,1))</f>
        <v/>
      </c>
      <c r="FW17" s="54" t="str">
        <f>IF(ISBLANK(Paramètres!$B23),"",COUNTIF(Codes!FY24,1))</f>
        <v/>
      </c>
      <c r="FX17" s="54" t="str">
        <f>IF(ISBLANK(Paramètres!$B23),"",COUNTIF(Codes!FZ24,1))</f>
        <v/>
      </c>
      <c r="FY17" s="54" t="str">
        <f>IF(ISBLANK(Paramètres!$B23),"",COUNTIF(Codes!GA24,1))</f>
        <v/>
      </c>
      <c r="FZ17" s="54" t="str">
        <f>IF(ISBLANK(Paramètres!$B23),"",COUNTIF(Codes!GB24,1))</f>
        <v/>
      </c>
      <c r="GA17" s="54" t="str">
        <f>IF(ISBLANK(Paramètres!$B23),"",COUNTIF(Codes!GC24,1))</f>
        <v/>
      </c>
      <c r="GB17" s="54" t="str">
        <f>IF(ISBLANK(Paramètres!$B23),"",COUNTIF(Codes!GD24,1))</f>
        <v/>
      </c>
      <c r="GC17" s="54" t="str">
        <f>IF(ISBLANK(Paramètres!$B23),"",COUNTIF(Codes!GE24,1))</f>
        <v/>
      </c>
      <c r="GD17" s="54" t="str">
        <f>IF(ISBLANK(Paramètres!$B23),"",COUNTIF(Codes!GF24,1))</f>
        <v/>
      </c>
      <c r="GE17" s="54" t="str">
        <f>IF(ISBLANK(Paramètres!$B23),"",COUNTIF(Codes!GG24,1))</f>
        <v/>
      </c>
      <c r="GF17" s="54" t="str">
        <f>IF(ISBLANK(Paramètres!$B23),"",COUNTIF(Codes!GH24,1))</f>
        <v/>
      </c>
      <c r="GG17" s="54" t="str">
        <f>IF(ISBLANK(Paramètres!$B23),"",COUNTIF(Codes!GI24,1))</f>
        <v/>
      </c>
      <c r="GH17" s="54" t="str">
        <f>IF(ISBLANK(Paramètres!$B23),"",COUNTIF(Codes!GJ24,1))</f>
        <v/>
      </c>
      <c r="GI17" s="54" t="str">
        <f>IF(ISBLANK(Paramètres!$B23),"",COUNTIF(Codes!GK24,1))</f>
        <v/>
      </c>
      <c r="GJ17" s="54" t="str">
        <f>IF(ISBLANK(Paramètres!$B23),"",COUNTIF(Codes!GL24,1))</f>
        <v/>
      </c>
      <c r="GK17" s="54" t="str">
        <f>IF(ISBLANK(Paramètres!$B23),"",COUNTIF(Codes!GM24,1))</f>
        <v/>
      </c>
      <c r="GL17" s="54" t="str">
        <f>IF(ISBLANK(Paramètres!$B23),"",COUNTIF(Codes!GN24,1))</f>
        <v/>
      </c>
      <c r="GM17" s="54" t="str">
        <f>IF(ISBLANK(Paramètres!B23),"",AVERAGE(B17:CX17))</f>
        <v/>
      </c>
      <c r="GN17" s="54" t="str">
        <f>IF(ISBLANK(Paramètres!B23),"",AVERAGE(CY17:GL17))</f>
        <v/>
      </c>
      <c r="GO17" s="54" t="str">
        <f>IF(ISBLANK(Paramètres!B23),"",AVERAGE(C17:GL17))</f>
        <v/>
      </c>
      <c r="GP17" s="54" t="str">
        <f>IF(ISBLANK(Paramètres!B23),"",AVERAGE(CY17:DZ17))</f>
        <v/>
      </c>
      <c r="GQ17" s="54" t="str">
        <f>IF(ISBLANK(Paramètres!B23),"",AVERAGE(EA17:FK17))</f>
        <v/>
      </c>
      <c r="GR17" s="54" t="str">
        <f>IF(ISBLANK(Paramètres!B23),"",AVERAGE(FL17:FW17))</f>
        <v/>
      </c>
      <c r="GS17" s="54" t="str">
        <f>IF(ISBLANK(Paramètres!B23),"",AVERAGE(FX17:GL17))</f>
        <v/>
      </c>
      <c r="GT17" s="54" t="str">
        <f>IF(ISBLANK(Paramètres!B23),"",AVERAGE(Calculs!M17:R17,Calculs!AN17:AY17,Calculs!BE17:BI17,Calculs!BT17:BX17,Calculs!CD17:CO17))</f>
        <v/>
      </c>
      <c r="GU17" s="54" t="str">
        <f>IF(ISBLANK(Paramètres!B23),"",AVERAGE(Calculs!AI17:AM17,Calculs!BJ17:BP17,Calculs!BY17:CC17))</f>
        <v/>
      </c>
      <c r="GV17" s="54" t="str">
        <f>IF(ISBLANK(Paramètres!B23),"",AVERAGE(Calculs!B17:L17,Calculs!S17:AH17,Calculs!AZ17:BD17,Calculs!BQ17:BS17))</f>
        <v/>
      </c>
      <c r="GW17" s="54" t="str">
        <f>IF(ISBLANK(Paramètres!B23),"",AVERAGE(CP17:CX17))</f>
        <v/>
      </c>
    </row>
    <row r="18" spans="1:205" s="23" customFormat="1" ht="24" customHeight="1" thickBot="1" x14ac:dyDescent="0.4">
      <c r="A18" s="22" t="str">
        <f>Codes!C25</f>
        <v/>
      </c>
      <c r="B18" s="54" t="str">
        <f>IF(ISBLANK(Paramètres!$B24),"",COUNTIF(Codes!D25,1))</f>
        <v/>
      </c>
      <c r="C18" s="54" t="str">
        <f>IF(ISBLANK(Paramètres!$B24),"",COUNTIF(Codes!E25,1))</f>
        <v/>
      </c>
      <c r="D18" s="54" t="str">
        <f>IF(ISBLANK(Paramètres!$B24),"",COUNTIF(Codes!F25,1))</f>
        <v/>
      </c>
      <c r="E18" s="54" t="str">
        <f>IF(ISBLANK(Paramètres!$B24),"",COUNTIF(Codes!G25,1))</f>
        <v/>
      </c>
      <c r="F18" s="54" t="str">
        <f>IF(ISBLANK(Paramètres!$B24),"",COUNTIF(Codes!H25,1))</f>
        <v/>
      </c>
      <c r="G18" s="54" t="str">
        <f>IF(ISBLANK(Paramètres!$B24),"",COUNTIF(Codes!I25,1))</f>
        <v/>
      </c>
      <c r="H18" s="54" t="str">
        <f>IF(ISBLANK(Paramètres!$B24),"",COUNTIF(Codes!J25,1))</f>
        <v/>
      </c>
      <c r="I18" s="54" t="str">
        <f>IF(ISBLANK(Paramètres!$B24),"",COUNTIF(Codes!K25,1))</f>
        <v/>
      </c>
      <c r="J18" s="54" t="str">
        <f>IF(ISBLANK(Paramètres!$B24),"",COUNTIF(Codes!L25,1))</f>
        <v/>
      </c>
      <c r="K18" s="54" t="str">
        <f>IF(ISBLANK(Paramètres!$B24),"",COUNTIF(Codes!M25,1))</f>
        <v/>
      </c>
      <c r="L18" s="54" t="str">
        <f>IF(ISBLANK(Paramètres!$B24),"",COUNTIF(Codes!N25,1))</f>
        <v/>
      </c>
      <c r="M18" s="54" t="str">
        <f>IF(ISBLANK(Paramètres!$B24),"",COUNTIF(Codes!O25,1))</f>
        <v/>
      </c>
      <c r="N18" s="54" t="str">
        <f>IF(ISBLANK(Paramètres!$B24),"",COUNTIF(Codes!P25,1))</f>
        <v/>
      </c>
      <c r="O18" s="54" t="str">
        <f>IF(ISBLANK(Paramètres!$B24),"",COUNTIF(Codes!Q25,1))</f>
        <v/>
      </c>
      <c r="P18" s="54" t="str">
        <f>IF(ISBLANK(Paramètres!$B24),"",COUNTIF(Codes!R25,1))</f>
        <v/>
      </c>
      <c r="Q18" s="54" t="str">
        <f>IF(ISBLANK(Paramètres!$B24),"",COUNTIF(Codes!S25,1))</f>
        <v/>
      </c>
      <c r="R18" s="54" t="str">
        <f>IF(ISBLANK(Paramètres!$B24),"",COUNTIF(Codes!T25,1))</f>
        <v/>
      </c>
      <c r="S18" s="54" t="str">
        <f>IF(ISBLANK(Paramètres!$B24),"",COUNTIF(Codes!U25,1))</f>
        <v/>
      </c>
      <c r="T18" s="54" t="str">
        <f>IF(ISBLANK(Paramètres!$B24),"",COUNTIF(Codes!V25,1))</f>
        <v/>
      </c>
      <c r="U18" s="54" t="str">
        <f>IF(ISBLANK(Paramètres!$B24),"",COUNTIF(Codes!W25,1))</f>
        <v/>
      </c>
      <c r="V18" s="54" t="str">
        <f>IF(ISBLANK(Paramètres!$B24),"",COUNTIF(Codes!X25,1))</f>
        <v/>
      </c>
      <c r="W18" s="54" t="str">
        <f>IF(ISBLANK(Paramètres!$B24),"",COUNTIF(Codes!Y25,1))</f>
        <v/>
      </c>
      <c r="X18" s="54" t="str">
        <f>IF(ISBLANK(Paramètres!$B24),"",COUNTIF(Codes!Z25,1))</f>
        <v/>
      </c>
      <c r="Y18" s="54" t="str">
        <f>IF(ISBLANK(Paramètres!$B24),"",COUNTIF(Codes!AA25,1))</f>
        <v/>
      </c>
      <c r="Z18" s="54" t="str">
        <f>IF(ISBLANK(Paramètres!$B24),"",COUNTIF(Codes!AB25,1))</f>
        <v/>
      </c>
      <c r="AA18" s="54" t="str">
        <f>IF(ISBLANK(Paramètres!$B24),"",COUNTIF(Codes!AC25,1))</f>
        <v/>
      </c>
      <c r="AB18" s="54" t="str">
        <f>IF(ISBLANK(Paramètres!$B24),"",COUNTIF(Codes!AD25,1))</f>
        <v/>
      </c>
      <c r="AC18" s="54" t="str">
        <f>IF(ISBLANK(Paramètres!$B24),"",COUNTIF(Codes!AE25,1))</f>
        <v/>
      </c>
      <c r="AD18" s="54" t="str">
        <f>IF(ISBLANK(Paramètres!$B24),"",COUNTIF(Codes!AF25,1))</f>
        <v/>
      </c>
      <c r="AE18" s="54" t="str">
        <f>IF(ISBLANK(Paramètres!$B24),"",COUNTIF(Codes!AG25,1))</f>
        <v/>
      </c>
      <c r="AF18" s="54" t="str">
        <f>IF(ISBLANK(Paramètres!$B24),"",COUNTIF(Codes!AH25,1))</f>
        <v/>
      </c>
      <c r="AG18" s="54" t="str">
        <f>IF(ISBLANK(Paramètres!$B24),"",COUNTIF(Codes!AI25,1))</f>
        <v/>
      </c>
      <c r="AH18" s="54" t="str">
        <f>IF(ISBLANK(Paramètres!$B24),"",COUNTIF(Codes!AJ25,1))</f>
        <v/>
      </c>
      <c r="AI18" s="54" t="str">
        <f>IF(ISBLANK(Paramètres!$B24),"",COUNTIF(Codes!AK25,1))</f>
        <v/>
      </c>
      <c r="AJ18" s="54" t="str">
        <f>IF(ISBLANK(Paramètres!$B24),"",COUNTIF(Codes!AL25,1))</f>
        <v/>
      </c>
      <c r="AK18" s="54" t="str">
        <f>IF(ISBLANK(Paramètres!$B24),"",COUNTIF(Codes!AM25,1))</f>
        <v/>
      </c>
      <c r="AL18" s="54" t="str">
        <f>IF(ISBLANK(Paramètres!$B24),"",COUNTIF(Codes!AN25,1))</f>
        <v/>
      </c>
      <c r="AM18" s="54" t="str">
        <f>IF(ISBLANK(Paramètres!$B24),"",COUNTIF(Codes!AO25,1))</f>
        <v/>
      </c>
      <c r="AN18" s="54" t="str">
        <f>IF(ISBLANK(Paramètres!$B24),"",COUNTIF(Codes!AP25,1))</f>
        <v/>
      </c>
      <c r="AO18" s="54" t="str">
        <f>IF(ISBLANK(Paramètres!$B24),"",COUNTIF(Codes!AQ25,1))</f>
        <v/>
      </c>
      <c r="AP18" s="54" t="str">
        <f>IF(ISBLANK(Paramètres!$B24),"",COUNTIF(Codes!AR25,1))</f>
        <v/>
      </c>
      <c r="AQ18" s="54" t="str">
        <f>IF(ISBLANK(Paramètres!$B24),"",COUNTIF(Codes!AS25,1))</f>
        <v/>
      </c>
      <c r="AR18" s="54" t="str">
        <f>IF(ISBLANK(Paramètres!$B24),"",COUNTIF(Codes!AT25,1))</f>
        <v/>
      </c>
      <c r="AS18" s="54" t="str">
        <f>IF(ISBLANK(Paramètres!$B24),"",COUNTIF(Codes!AU25,1))</f>
        <v/>
      </c>
      <c r="AT18" s="54" t="str">
        <f>IF(ISBLANK(Paramètres!$B24),"",COUNTIF(Codes!AV25,1))</f>
        <v/>
      </c>
      <c r="AU18" s="54" t="str">
        <f>IF(ISBLANK(Paramètres!$B24),"",COUNTIF(Codes!AW25,1))</f>
        <v/>
      </c>
      <c r="AV18" s="54" t="str">
        <f>IF(ISBLANK(Paramètres!$B24),"",COUNTIF(Codes!AX25,1))</f>
        <v/>
      </c>
      <c r="AW18" s="54" t="str">
        <f>IF(ISBLANK(Paramètres!$B24),"",COUNTIF(Codes!AY25,1))</f>
        <v/>
      </c>
      <c r="AX18" s="54" t="str">
        <f>IF(ISBLANK(Paramètres!$B24),"",COUNTIF(Codes!AZ25,1))</f>
        <v/>
      </c>
      <c r="AY18" s="54" t="str">
        <f>IF(ISBLANK(Paramètres!$B24),"",COUNTIF(Codes!BA25,1))</f>
        <v/>
      </c>
      <c r="AZ18" s="54" t="str">
        <f>IF(ISBLANK(Paramètres!$B24),"",COUNTIF(Codes!BB25,1))</f>
        <v/>
      </c>
      <c r="BA18" s="54" t="str">
        <f>IF(ISBLANK(Paramètres!$B24),"",COUNTIF(Codes!BC25,1))</f>
        <v/>
      </c>
      <c r="BB18" s="54" t="str">
        <f>IF(ISBLANK(Paramètres!$B24),"",COUNTIF(Codes!BD25,1))</f>
        <v/>
      </c>
      <c r="BC18" s="54" t="str">
        <f>IF(ISBLANK(Paramètres!$B24),"",COUNTIF(Codes!BE25,1))</f>
        <v/>
      </c>
      <c r="BD18" s="54" t="str">
        <f>IF(ISBLANK(Paramètres!$B24),"",COUNTIF(Codes!BF25,1))</f>
        <v/>
      </c>
      <c r="BE18" s="54" t="str">
        <f>IF(ISBLANK(Paramètres!$B24),"",COUNTIF(Codes!BG25,1))</f>
        <v/>
      </c>
      <c r="BF18" s="54" t="str">
        <f>IF(ISBLANK(Paramètres!$B24),"",COUNTIF(Codes!BH25,1))</f>
        <v/>
      </c>
      <c r="BG18" s="54" t="str">
        <f>IF(ISBLANK(Paramètres!$B24),"",COUNTIF(Codes!BI25,1))</f>
        <v/>
      </c>
      <c r="BH18" s="54" t="str">
        <f>IF(ISBLANK(Paramètres!$B24),"",COUNTIF(Codes!BJ25,1))</f>
        <v/>
      </c>
      <c r="BI18" s="54" t="str">
        <f>IF(ISBLANK(Paramètres!$B24),"",COUNTIF(Codes!BK25,1))</f>
        <v/>
      </c>
      <c r="BJ18" s="54" t="str">
        <f>IF(ISBLANK(Paramètres!$B24),"",COUNTIF(Codes!BL25,1))</f>
        <v/>
      </c>
      <c r="BK18" s="54" t="str">
        <f>IF(ISBLANK(Paramètres!$B24),"",COUNTIF(Codes!BM25,1))</f>
        <v/>
      </c>
      <c r="BL18" s="54" t="str">
        <f>IF(ISBLANK(Paramètres!$B24),"",COUNTIF(Codes!BN25,1))</f>
        <v/>
      </c>
      <c r="BM18" s="54" t="str">
        <f>IF(ISBLANK(Paramètres!$B24),"",COUNTIF(Codes!BO25,1))</f>
        <v/>
      </c>
      <c r="BN18" s="54" t="str">
        <f>IF(ISBLANK(Paramètres!$B24),"",COUNTIF(Codes!BP25,1))</f>
        <v/>
      </c>
      <c r="BO18" s="54" t="str">
        <f>IF(ISBLANK(Paramètres!$B24),"",COUNTIF(Codes!BQ25,1))</f>
        <v/>
      </c>
      <c r="BP18" s="54" t="str">
        <f>IF(ISBLANK(Paramètres!$B24),"",COUNTIF(Codes!BR25,1))</f>
        <v/>
      </c>
      <c r="BQ18" s="54" t="str">
        <f>IF(ISBLANK(Paramètres!$B24),"",COUNTIF(Codes!BS25,1))</f>
        <v/>
      </c>
      <c r="BR18" s="54" t="str">
        <f>IF(ISBLANK(Paramètres!$B24),"",COUNTIF(Codes!BT25,1))</f>
        <v/>
      </c>
      <c r="BS18" s="54" t="str">
        <f>IF(ISBLANK(Paramètres!$B24),"",COUNTIF(Codes!BU25,1))</f>
        <v/>
      </c>
      <c r="BT18" s="54" t="str">
        <f>IF(ISBLANK(Paramètres!$B24),"",COUNTIF(Codes!BV25,1))</f>
        <v/>
      </c>
      <c r="BU18" s="54" t="str">
        <f>IF(ISBLANK(Paramètres!$B24),"",COUNTIF(Codes!BW25,1))</f>
        <v/>
      </c>
      <c r="BV18" s="54" t="str">
        <f>IF(ISBLANK(Paramètres!$B24),"",COUNTIF(Codes!BX25,1))</f>
        <v/>
      </c>
      <c r="BW18" s="54" t="str">
        <f>IF(ISBLANK(Paramètres!$B24),"",COUNTIF(Codes!BY25,1))</f>
        <v/>
      </c>
      <c r="BX18" s="54" t="str">
        <f>IF(ISBLANK(Paramètres!$B24),"",COUNTIF(Codes!BZ25,1))</f>
        <v/>
      </c>
      <c r="BY18" s="54" t="str">
        <f>IF(ISBLANK(Paramètres!$B24),"",COUNTIF(Codes!CA25,1))</f>
        <v/>
      </c>
      <c r="BZ18" s="54" t="str">
        <f>IF(ISBLANK(Paramètres!$B24),"",COUNTIF(Codes!CB25,1))</f>
        <v/>
      </c>
      <c r="CA18" s="54" t="str">
        <f>IF(ISBLANK(Paramètres!$B24),"",COUNTIF(Codes!CC25,1))</f>
        <v/>
      </c>
      <c r="CB18" s="54" t="str">
        <f>IF(ISBLANK(Paramètres!$B24),"",COUNTIF(Codes!CD25,1))</f>
        <v/>
      </c>
      <c r="CC18" s="54" t="str">
        <f>IF(ISBLANK(Paramètres!$B24),"",COUNTIF(Codes!CE25,1))</f>
        <v/>
      </c>
      <c r="CD18" s="54" t="str">
        <f>IF(ISBLANK(Paramètres!$B24),"",COUNTIF(Codes!CF25,1))</f>
        <v/>
      </c>
      <c r="CE18" s="54" t="str">
        <f>IF(ISBLANK(Paramètres!$B24),"",COUNTIF(Codes!CG25,1))</f>
        <v/>
      </c>
      <c r="CF18" s="54" t="str">
        <f>IF(ISBLANK(Paramètres!$B24),"",COUNTIF(Codes!CH25,1))</f>
        <v/>
      </c>
      <c r="CG18" s="54" t="str">
        <f>IF(ISBLANK(Paramètres!$B24),"",COUNTIF(Codes!CI25,1))</f>
        <v/>
      </c>
      <c r="CH18" s="54" t="str">
        <f>IF(ISBLANK(Paramètres!$B24),"",COUNTIF(Codes!CJ25,1))</f>
        <v/>
      </c>
      <c r="CI18" s="54" t="str">
        <f>IF(ISBLANK(Paramètres!$B24),"",COUNTIF(Codes!CK25,1))</f>
        <v/>
      </c>
      <c r="CJ18" s="54" t="str">
        <f>IF(ISBLANK(Paramètres!$B24),"",COUNTIF(Codes!CL25,1))</f>
        <v/>
      </c>
      <c r="CK18" s="54" t="str">
        <f>IF(ISBLANK(Paramètres!$B24),"",COUNTIF(Codes!CM25,1))</f>
        <v/>
      </c>
      <c r="CL18" s="54" t="str">
        <f>IF(ISBLANK(Paramètres!$B24),"",COUNTIF(Codes!CN25,1))</f>
        <v/>
      </c>
      <c r="CM18" s="54" t="str">
        <f>IF(ISBLANK(Paramètres!$B24),"",COUNTIF(Codes!CO25,1))</f>
        <v/>
      </c>
      <c r="CN18" s="54" t="str">
        <f>IF(ISBLANK(Paramètres!$B24),"",COUNTIF(Codes!CP25,1))</f>
        <v/>
      </c>
      <c r="CO18" s="54" t="str">
        <f>IF(ISBLANK(Paramètres!$B24),"",COUNTIF(Codes!CQ25,1))</f>
        <v/>
      </c>
      <c r="CP18" s="54" t="str">
        <f>IF(ISBLANK(Paramètres!$B24),"",COUNTIF(Codes!CR25,1))</f>
        <v/>
      </c>
      <c r="CQ18" s="54" t="str">
        <f>IF(ISBLANK(Paramètres!$B24),"",COUNTIF(Codes!CS25,1))</f>
        <v/>
      </c>
      <c r="CR18" s="54" t="str">
        <f>IF(ISBLANK(Paramètres!$B24),"",COUNTIF(Codes!CT25,1))</f>
        <v/>
      </c>
      <c r="CS18" s="54" t="str">
        <f>IF(ISBLANK(Paramètres!$B24),"",COUNTIF(Codes!CU25,1))</f>
        <v/>
      </c>
      <c r="CT18" s="54" t="str">
        <f>IF(ISBLANK(Paramètres!$B24),"",COUNTIF(Codes!CV25,1))</f>
        <v/>
      </c>
      <c r="CU18" s="54" t="str">
        <f>IF(ISBLANK(Paramètres!$B24),"",COUNTIF(Codes!CW25,1))</f>
        <v/>
      </c>
      <c r="CV18" s="54" t="str">
        <f>IF(ISBLANK(Paramètres!$B24),"",COUNTIF(Codes!CX25,1))</f>
        <v/>
      </c>
      <c r="CW18" s="54" t="str">
        <f>IF(ISBLANK(Paramètres!$B24),"",COUNTIF(Codes!CY25,1))</f>
        <v/>
      </c>
      <c r="CX18" s="54" t="str">
        <f>IF(ISBLANK(Paramètres!$B24),"",COUNTIF(Codes!CZ25,1))</f>
        <v/>
      </c>
      <c r="CY18" s="54" t="str">
        <f>IF(ISBLANK(Paramètres!$B24),"",COUNTIF(Codes!DA25,1))</f>
        <v/>
      </c>
      <c r="CZ18" s="54" t="str">
        <f>IF(ISBLANK(Paramètres!$B24),"",COUNTIF(Codes!DB25,1))</f>
        <v/>
      </c>
      <c r="DA18" s="54" t="str">
        <f>IF(ISBLANK(Paramètres!$B24),"",COUNTIF(Codes!DC25,1))</f>
        <v/>
      </c>
      <c r="DB18" s="54" t="str">
        <f>IF(ISBLANK(Paramètres!$B24),"",COUNTIF(Codes!DD25,1))</f>
        <v/>
      </c>
      <c r="DC18" s="54" t="str">
        <f>IF(ISBLANK(Paramètres!$B24),"",COUNTIF(Codes!DE25,1))</f>
        <v/>
      </c>
      <c r="DD18" s="54" t="str">
        <f>IF(ISBLANK(Paramètres!$B24),"",COUNTIF(Codes!DF25,1))</f>
        <v/>
      </c>
      <c r="DE18" s="54" t="str">
        <f>IF(ISBLANK(Paramètres!$B24),"",COUNTIF(Codes!DG25,1))</f>
        <v/>
      </c>
      <c r="DF18" s="54" t="str">
        <f>IF(ISBLANK(Paramètres!$B24),"",COUNTIF(Codes!DH25,1))</f>
        <v/>
      </c>
      <c r="DG18" s="54" t="str">
        <f>IF(ISBLANK(Paramètres!$B24),"",COUNTIF(Codes!DI25,1))</f>
        <v/>
      </c>
      <c r="DH18" s="54" t="str">
        <f>IF(ISBLANK(Paramètres!$B24),"",COUNTIF(Codes!DJ25,1))</f>
        <v/>
      </c>
      <c r="DI18" s="54" t="str">
        <f>IF(ISBLANK(Paramètres!$B24),"",COUNTIF(Codes!DK25,1))</f>
        <v/>
      </c>
      <c r="DJ18" s="54" t="str">
        <f>IF(ISBLANK(Paramètres!$B24),"",COUNTIF(Codes!DL25,1))</f>
        <v/>
      </c>
      <c r="DK18" s="54" t="str">
        <f>IF(ISBLANK(Paramètres!$B24),"",COUNTIF(Codes!DM25,1))</f>
        <v/>
      </c>
      <c r="DL18" s="54" t="str">
        <f>IF(ISBLANK(Paramètres!$B24),"",COUNTIF(Codes!DN25,1))</f>
        <v/>
      </c>
      <c r="DM18" s="54" t="str">
        <f>IF(ISBLANK(Paramètres!$B24),"",COUNTIF(Codes!DO25,1))</f>
        <v/>
      </c>
      <c r="DN18" s="54" t="str">
        <f>IF(ISBLANK(Paramètres!$B24),"",COUNTIF(Codes!DP25,1))</f>
        <v/>
      </c>
      <c r="DO18" s="54" t="str">
        <f>IF(ISBLANK(Paramètres!$B24),"",COUNTIF(Codes!DQ25,1))</f>
        <v/>
      </c>
      <c r="DP18" s="54" t="str">
        <f>IF(ISBLANK(Paramètres!$B24),"",COUNTIF(Codes!DR25,1))</f>
        <v/>
      </c>
      <c r="DQ18" s="54" t="str">
        <f>IF(ISBLANK(Paramètres!$B24),"",COUNTIF(Codes!DS25,1))</f>
        <v/>
      </c>
      <c r="DR18" s="54" t="str">
        <f>IF(ISBLANK(Paramètres!$B24),"",COUNTIF(Codes!DT25,1))</f>
        <v/>
      </c>
      <c r="DS18" s="54" t="str">
        <f>IF(ISBLANK(Paramètres!$B24),"",COUNTIF(Codes!DU25,1))</f>
        <v/>
      </c>
      <c r="DT18" s="54" t="str">
        <f>IF(ISBLANK(Paramètres!$B24),"",COUNTIF(Codes!DV25,1))</f>
        <v/>
      </c>
      <c r="DU18" s="54" t="str">
        <f>IF(ISBLANK(Paramètres!$B24),"",COUNTIF(Codes!DW25,1))</f>
        <v/>
      </c>
      <c r="DV18" s="54" t="str">
        <f>IF(ISBLANK(Paramètres!$B24),"",COUNTIF(Codes!DX25,1))</f>
        <v/>
      </c>
      <c r="DW18" s="54" t="str">
        <f>IF(ISBLANK(Paramètres!$B24),"",COUNTIF(Codes!DY25,1))</f>
        <v/>
      </c>
      <c r="DX18" s="54" t="str">
        <f>IF(ISBLANK(Paramètres!$B24),"",COUNTIF(Codes!DZ25,1))</f>
        <v/>
      </c>
      <c r="DY18" s="54" t="str">
        <f>IF(ISBLANK(Paramètres!$B24),"",COUNTIF(Codes!EA25,1))</f>
        <v/>
      </c>
      <c r="DZ18" s="54" t="str">
        <f>IF(ISBLANK(Paramètres!$B24),"",COUNTIF(Codes!EB25,1))</f>
        <v/>
      </c>
      <c r="EA18" s="54" t="str">
        <f>IF(ISBLANK(Paramètres!$B24),"",COUNTIF(Codes!EC25,1))</f>
        <v/>
      </c>
      <c r="EB18" s="54" t="str">
        <f>IF(ISBLANK(Paramètres!$B24),"",COUNTIF(Codes!ED25,1))</f>
        <v/>
      </c>
      <c r="EC18" s="54" t="str">
        <f>IF(ISBLANK(Paramètres!$B24),"",COUNTIF(Codes!EE25,1))</f>
        <v/>
      </c>
      <c r="ED18" s="54" t="str">
        <f>IF(ISBLANK(Paramètres!$B24),"",COUNTIF(Codes!EF25,1))</f>
        <v/>
      </c>
      <c r="EE18" s="54" t="str">
        <f>IF(ISBLANK(Paramètres!$B24),"",COUNTIF(Codes!EG25,1))</f>
        <v/>
      </c>
      <c r="EF18" s="54" t="str">
        <f>IF(ISBLANK(Paramètres!$B24),"",COUNTIF(Codes!EH25,1))</f>
        <v/>
      </c>
      <c r="EG18" s="54" t="str">
        <f>IF(ISBLANK(Paramètres!$B24),"",COUNTIF(Codes!EI25,1))</f>
        <v/>
      </c>
      <c r="EH18" s="54" t="str">
        <f>IF(ISBLANK(Paramètres!$B24),"",COUNTIF(Codes!EJ25,1))</f>
        <v/>
      </c>
      <c r="EI18" s="54" t="str">
        <f>IF(ISBLANK(Paramètres!$B24),"",COUNTIF(Codes!EK25,1))</f>
        <v/>
      </c>
      <c r="EJ18" s="54" t="str">
        <f>IF(ISBLANK(Paramètres!$B24),"",COUNTIF(Codes!EL25,1))</f>
        <v/>
      </c>
      <c r="EK18" s="54" t="str">
        <f>IF(ISBLANK(Paramètres!$B24),"",COUNTIF(Codes!EM25,1))</f>
        <v/>
      </c>
      <c r="EL18" s="54" t="str">
        <f>IF(ISBLANK(Paramètres!$B24),"",COUNTIF(Codes!EN25,1))</f>
        <v/>
      </c>
      <c r="EM18" s="54" t="str">
        <f>IF(ISBLANK(Paramètres!$B24),"",COUNTIF(Codes!EO25,1))</f>
        <v/>
      </c>
      <c r="EN18" s="54" t="str">
        <f>IF(ISBLANK(Paramètres!$B24),"",COUNTIF(Codes!EP25,1))</f>
        <v/>
      </c>
      <c r="EO18" s="54" t="str">
        <f>IF(ISBLANK(Paramètres!$B24),"",COUNTIF(Codes!EQ25,1))</f>
        <v/>
      </c>
      <c r="EP18" s="54" t="str">
        <f>IF(ISBLANK(Paramètres!$B24),"",COUNTIF(Codes!ER25,1))</f>
        <v/>
      </c>
      <c r="EQ18" s="54" t="str">
        <f>IF(ISBLANK(Paramètres!$B24),"",COUNTIF(Codes!ES25,1))</f>
        <v/>
      </c>
      <c r="ER18" s="54" t="str">
        <f>IF(ISBLANK(Paramètres!$B24),"",COUNTIF(Codes!ET25,1))</f>
        <v/>
      </c>
      <c r="ES18" s="54" t="str">
        <f>IF(ISBLANK(Paramètres!$B24),"",COUNTIF(Codes!EU25,1))</f>
        <v/>
      </c>
      <c r="ET18" s="54" t="str">
        <f>IF(ISBLANK(Paramètres!$B24),"",COUNTIF(Codes!EV25,1))</f>
        <v/>
      </c>
      <c r="EU18" s="54" t="str">
        <f>IF(ISBLANK(Paramètres!$B24),"",COUNTIF(Codes!EW25,1))</f>
        <v/>
      </c>
      <c r="EV18" s="54" t="str">
        <f>IF(ISBLANK(Paramètres!$B24),"",COUNTIF(Codes!EX25,1))</f>
        <v/>
      </c>
      <c r="EW18" s="54" t="str">
        <f>IF(ISBLANK(Paramètres!$B24),"",COUNTIF(Codes!EY25,1))</f>
        <v/>
      </c>
      <c r="EX18" s="54" t="str">
        <f>IF(ISBLANK(Paramètres!$B24),"",COUNTIF(Codes!EZ25,1))</f>
        <v/>
      </c>
      <c r="EY18" s="54" t="str">
        <f>IF(ISBLANK(Paramètres!$B24),"",COUNTIF(Codes!FA25,1))</f>
        <v/>
      </c>
      <c r="EZ18" s="54" t="str">
        <f>IF(ISBLANK(Paramètres!$B24),"",COUNTIF(Codes!FB25,1))</f>
        <v/>
      </c>
      <c r="FA18" s="54" t="str">
        <f>IF(ISBLANK(Paramètres!$B24),"",COUNTIF(Codes!FC25,1))</f>
        <v/>
      </c>
      <c r="FB18" s="54" t="str">
        <f>IF(ISBLANK(Paramètres!$B24),"",COUNTIF(Codes!FD25,1))</f>
        <v/>
      </c>
      <c r="FC18" s="54" t="str">
        <f>IF(ISBLANK(Paramètres!$B24),"",COUNTIF(Codes!FE25,1))</f>
        <v/>
      </c>
      <c r="FD18" s="54" t="str">
        <f>IF(ISBLANK(Paramètres!$B24),"",COUNTIF(Codes!FF25,1))</f>
        <v/>
      </c>
      <c r="FE18" s="54" t="str">
        <f>IF(ISBLANK(Paramètres!$B24),"",COUNTIF(Codes!FG25,1))</f>
        <v/>
      </c>
      <c r="FF18" s="54" t="str">
        <f>IF(ISBLANK(Paramètres!$B24),"",COUNTIF(Codes!FH25,1))</f>
        <v/>
      </c>
      <c r="FG18" s="54" t="str">
        <f>IF(ISBLANK(Paramètres!$B24),"",COUNTIF(Codes!FI25,1))</f>
        <v/>
      </c>
      <c r="FH18" s="54" t="str">
        <f>IF(ISBLANK(Paramètres!$B24),"",COUNTIF(Codes!FJ25,1))</f>
        <v/>
      </c>
      <c r="FI18" s="54" t="str">
        <f>IF(ISBLANK(Paramètres!$B24),"",COUNTIF(Codes!FK25,1))</f>
        <v/>
      </c>
      <c r="FJ18" s="54" t="str">
        <f>IF(ISBLANK(Paramètres!$B24),"",COUNTIF(Codes!FL25,1))</f>
        <v/>
      </c>
      <c r="FK18" s="54" t="str">
        <f>IF(ISBLANK(Paramètres!$B24),"",COUNTIF(Codes!FM25,1))</f>
        <v/>
      </c>
      <c r="FL18" s="54" t="str">
        <f>IF(ISBLANK(Paramètres!$B24),"",COUNTIF(Codes!FN25,1))</f>
        <v/>
      </c>
      <c r="FM18" s="54" t="str">
        <f>IF(ISBLANK(Paramètres!$B24),"",COUNTIF(Codes!FO25,1))</f>
        <v/>
      </c>
      <c r="FN18" s="54" t="str">
        <f>IF(ISBLANK(Paramètres!$B24),"",COUNTIF(Codes!FP25,1))</f>
        <v/>
      </c>
      <c r="FO18" s="54" t="str">
        <f>IF(ISBLANK(Paramètres!$B24),"",COUNTIF(Codes!FQ25,1))</f>
        <v/>
      </c>
      <c r="FP18" s="54" t="str">
        <f>IF(ISBLANK(Paramètres!$B24),"",COUNTIF(Codes!FR25,1))</f>
        <v/>
      </c>
      <c r="FQ18" s="54" t="str">
        <f>IF(ISBLANK(Paramètres!$B24),"",COUNTIF(Codes!FS25,1))</f>
        <v/>
      </c>
      <c r="FR18" s="54" t="str">
        <f>IF(ISBLANK(Paramètres!$B24),"",COUNTIF(Codes!FT25,1))</f>
        <v/>
      </c>
      <c r="FS18" s="54" t="str">
        <f>IF(ISBLANK(Paramètres!$B24),"",COUNTIF(Codes!FU25,1))</f>
        <v/>
      </c>
      <c r="FT18" s="54" t="str">
        <f>IF(ISBLANK(Paramètres!$B24),"",COUNTIF(Codes!FV25,1))</f>
        <v/>
      </c>
      <c r="FU18" s="54" t="str">
        <f>IF(ISBLANK(Paramètres!$B24),"",COUNTIF(Codes!FW25,1))</f>
        <v/>
      </c>
      <c r="FV18" s="54" t="str">
        <f>IF(ISBLANK(Paramètres!$B24),"",COUNTIF(Codes!FX25,1))</f>
        <v/>
      </c>
      <c r="FW18" s="54" t="str">
        <f>IF(ISBLANK(Paramètres!$B24),"",COUNTIF(Codes!FY25,1))</f>
        <v/>
      </c>
      <c r="FX18" s="54" t="str">
        <f>IF(ISBLANK(Paramètres!$B24),"",COUNTIF(Codes!FZ25,1))</f>
        <v/>
      </c>
      <c r="FY18" s="54" t="str">
        <f>IF(ISBLANK(Paramètres!$B24),"",COUNTIF(Codes!GA25,1))</f>
        <v/>
      </c>
      <c r="FZ18" s="54" t="str">
        <f>IF(ISBLANK(Paramètres!$B24),"",COUNTIF(Codes!GB25,1))</f>
        <v/>
      </c>
      <c r="GA18" s="54" t="str">
        <f>IF(ISBLANK(Paramètres!$B24),"",COUNTIF(Codes!GC25,1))</f>
        <v/>
      </c>
      <c r="GB18" s="54" t="str">
        <f>IF(ISBLANK(Paramètres!$B24),"",COUNTIF(Codes!GD25,1))</f>
        <v/>
      </c>
      <c r="GC18" s="54" t="str">
        <f>IF(ISBLANK(Paramètres!$B24),"",COUNTIF(Codes!GE25,1))</f>
        <v/>
      </c>
      <c r="GD18" s="54" t="str">
        <f>IF(ISBLANK(Paramètres!$B24),"",COUNTIF(Codes!GF25,1))</f>
        <v/>
      </c>
      <c r="GE18" s="54" t="str">
        <f>IF(ISBLANK(Paramètres!$B24),"",COUNTIF(Codes!GG25,1))</f>
        <v/>
      </c>
      <c r="GF18" s="54" t="str">
        <f>IF(ISBLANK(Paramètres!$B24),"",COUNTIF(Codes!GH25,1))</f>
        <v/>
      </c>
      <c r="GG18" s="54" t="str">
        <f>IF(ISBLANK(Paramètres!$B24),"",COUNTIF(Codes!GI25,1))</f>
        <v/>
      </c>
      <c r="GH18" s="54" t="str">
        <f>IF(ISBLANK(Paramètres!$B24),"",COUNTIF(Codes!GJ25,1))</f>
        <v/>
      </c>
      <c r="GI18" s="54" t="str">
        <f>IF(ISBLANK(Paramètres!$B24),"",COUNTIF(Codes!GK25,1))</f>
        <v/>
      </c>
      <c r="GJ18" s="54" t="str">
        <f>IF(ISBLANK(Paramètres!$B24),"",COUNTIF(Codes!GL25,1))</f>
        <v/>
      </c>
      <c r="GK18" s="54" t="str">
        <f>IF(ISBLANK(Paramètres!$B24),"",COUNTIF(Codes!GM25,1))</f>
        <v/>
      </c>
      <c r="GL18" s="54" t="str">
        <f>IF(ISBLANK(Paramètres!$B24),"",COUNTIF(Codes!GN25,1))</f>
        <v/>
      </c>
      <c r="GM18" s="54" t="str">
        <f>IF(ISBLANK(Paramètres!B24),"",AVERAGE(B18:CX18))</f>
        <v/>
      </c>
      <c r="GN18" s="54" t="str">
        <f>IF(ISBLANK(Paramètres!B24),"",AVERAGE(CY18:GL18))</f>
        <v/>
      </c>
      <c r="GO18" s="54" t="str">
        <f>IF(ISBLANK(Paramètres!B24),"",AVERAGE(C18:GL18))</f>
        <v/>
      </c>
      <c r="GP18" s="54" t="str">
        <f>IF(ISBLANK(Paramètres!B24),"",AVERAGE(CY18:DZ18))</f>
        <v/>
      </c>
      <c r="GQ18" s="54" t="str">
        <f>IF(ISBLANK(Paramètres!B24),"",AVERAGE(EA18:FK18))</f>
        <v/>
      </c>
      <c r="GR18" s="54" t="str">
        <f>IF(ISBLANK(Paramètres!B24),"",AVERAGE(FL18:FW18))</f>
        <v/>
      </c>
      <c r="GS18" s="54" t="str">
        <f>IF(ISBLANK(Paramètres!B24),"",AVERAGE(FX18:GL18))</f>
        <v/>
      </c>
      <c r="GT18" s="54" t="str">
        <f>IF(ISBLANK(Paramètres!B24),"",AVERAGE(Calculs!M18:R18,Calculs!AN18:AY18,Calculs!BE18:BI18,Calculs!BT18:BX18,Calculs!CD18:CO18))</f>
        <v/>
      </c>
      <c r="GU18" s="54" t="str">
        <f>IF(ISBLANK(Paramètres!B24),"",AVERAGE(Calculs!AI18:AM18,Calculs!BJ18:BP18,Calculs!BY18:CC18))</f>
        <v/>
      </c>
      <c r="GV18" s="54" t="str">
        <f>IF(ISBLANK(Paramètres!B24),"",AVERAGE(Calculs!B18:L18,Calculs!S18:AH18,Calculs!AZ18:BD18,Calculs!BQ18:BS18))</f>
        <v/>
      </c>
      <c r="GW18" s="54" t="str">
        <f>IF(ISBLANK(Paramètres!B24),"",AVERAGE(CP18:CX18))</f>
        <v/>
      </c>
    </row>
    <row r="19" spans="1:205" s="23" customFormat="1" ht="24" customHeight="1" thickBot="1" x14ac:dyDescent="0.4">
      <c r="A19" s="22" t="str">
        <f>Codes!C26</f>
        <v/>
      </c>
      <c r="B19" s="54" t="str">
        <f>IF(ISBLANK(Paramètres!$B25),"",COUNTIF(Codes!D26,1))</f>
        <v/>
      </c>
      <c r="C19" s="54" t="str">
        <f>IF(ISBLANK(Paramètres!$B25),"",COUNTIF(Codes!E26,1))</f>
        <v/>
      </c>
      <c r="D19" s="54" t="str">
        <f>IF(ISBLANK(Paramètres!$B25),"",COUNTIF(Codes!F26,1))</f>
        <v/>
      </c>
      <c r="E19" s="54" t="str">
        <f>IF(ISBLANK(Paramètres!$B25),"",COUNTIF(Codes!G26,1))</f>
        <v/>
      </c>
      <c r="F19" s="54" t="str">
        <f>IF(ISBLANK(Paramètres!$B25),"",COUNTIF(Codes!H26,1))</f>
        <v/>
      </c>
      <c r="G19" s="54" t="str">
        <f>IF(ISBLANK(Paramètres!$B25),"",COUNTIF(Codes!I26,1))</f>
        <v/>
      </c>
      <c r="H19" s="54" t="str">
        <f>IF(ISBLANK(Paramètres!$B25),"",COUNTIF(Codes!J26,1))</f>
        <v/>
      </c>
      <c r="I19" s="54" t="str">
        <f>IF(ISBLANK(Paramètres!$B25),"",COUNTIF(Codes!K26,1))</f>
        <v/>
      </c>
      <c r="J19" s="54" t="str">
        <f>IF(ISBLANK(Paramètres!$B25),"",COUNTIF(Codes!L26,1))</f>
        <v/>
      </c>
      <c r="K19" s="54" t="str">
        <f>IF(ISBLANK(Paramètres!$B25),"",COUNTIF(Codes!M26,1))</f>
        <v/>
      </c>
      <c r="L19" s="54" t="str">
        <f>IF(ISBLANK(Paramètres!$B25),"",COUNTIF(Codes!N26,1))</f>
        <v/>
      </c>
      <c r="M19" s="54" t="str">
        <f>IF(ISBLANK(Paramètres!$B25),"",COUNTIF(Codes!O26,1))</f>
        <v/>
      </c>
      <c r="N19" s="54" t="str">
        <f>IF(ISBLANK(Paramètres!$B25),"",COUNTIF(Codes!P26,1))</f>
        <v/>
      </c>
      <c r="O19" s="54" t="str">
        <f>IF(ISBLANK(Paramètres!$B25),"",COUNTIF(Codes!Q26,1))</f>
        <v/>
      </c>
      <c r="P19" s="54" t="str">
        <f>IF(ISBLANK(Paramètres!$B25),"",COUNTIF(Codes!R26,1))</f>
        <v/>
      </c>
      <c r="Q19" s="54" t="str">
        <f>IF(ISBLANK(Paramètres!$B25),"",COUNTIF(Codes!S26,1))</f>
        <v/>
      </c>
      <c r="R19" s="54" t="str">
        <f>IF(ISBLANK(Paramètres!$B25),"",COUNTIF(Codes!T26,1))</f>
        <v/>
      </c>
      <c r="S19" s="54" t="str">
        <f>IF(ISBLANK(Paramètres!$B25),"",COUNTIF(Codes!U26,1))</f>
        <v/>
      </c>
      <c r="T19" s="54" t="str">
        <f>IF(ISBLANK(Paramètres!$B25),"",COUNTIF(Codes!V26,1))</f>
        <v/>
      </c>
      <c r="U19" s="54" t="str">
        <f>IF(ISBLANK(Paramètres!$B25),"",COUNTIF(Codes!W26,1))</f>
        <v/>
      </c>
      <c r="V19" s="54" t="str">
        <f>IF(ISBLANK(Paramètres!$B25),"",COUNTIF(Codes!X26,1))</f>
        <v/>
      </c>
      <c r="W19" s="54" t="str">
        <f>IF(ISBLANK(Paramètres!$B25),"",COUNTIF(Codes!Y26,1))</f>
        <v/>
      </c>
      <c r="X19" s="54" t="str">
        <f>IF(ISBLANK(Paramètres!$B25),"",COUNTIF(Codes!Z26,1))</f>
        <v/>
      </c>
      <c r="Y19" s="54" t="str">
        <f>IF(ISBLANK(Paramètres!$B25),"",COUNTIF(Codes!AA26,1))</f>
        <v/>
      </c>
      <c r="Z19" s="54" t="str">
        <f>IF(ISBLANK(Paramètres!$B25),"",COUNTIF(Codes!AB26,1))</f>
        <v/>
      </c>
      <c r="AA19" s="54" t="str">
        <f>IF(ISBLANK(Paramètres!$B25),"",COUNTIF(Codes!AC26,1))</f>
        <v/>
      </c>
      <c r="AB19" s="54" t="str">
        <f>IF(ISBLANK(Paramètres!$B25),"",COUNTIF(Codes!AD26,1))</f>
        <v/>
      </c>
      <c r="AC19" s="54" t="str">
        <f>IF(ISBLANK(Paramètres!$B25),"",COUNTIF(Codes!AE26,1))</f>
        <v/>
      </c>
      <c r="AD19" s="54" t="str">
        <f>IF(ISBLANK(Paramètres!$B25),"",COUNTIF(Codes!AF26,1))</f>
        <v/>
      </c>
      <c r="AE19" s="54" t="str">
        <f>IF(ISBLANK(Paramètres!$B25),"",COUNTIF(Codes!AG26,1))</f>
        <v/>
      </c>
      <c r="AF19" s="54" t="str">
        <f>IF(ISBLANK(Paramètres!$B25),"",COUNTIF(Codes!AH26,1))</f>
        <v/>
      </c>
      <c r="AG19" s="54" t="str">
        <f>IF(ISBLANK(Paramètres!$B25),"",COUNTIF(Codes!AI26,1))</f>
        <v/>
      </c>
      <c r="AH19" s="54" t="str">
        <f>IF(ISBLANK(Paramètres!$B25),"",COUNTIF(Codes!AJ26,1))</f>
        <v/>
      </c>
      <c r="AI19" s="54" t="str">
        <f>IF(ISBLANK(Paramètres!$B25),"",COUNTIF(Codes!AK26,1))</f>
        <v/>
      </c>
      <c r="AJ19" s="54" t="str">
        <f>IF(ISBLANK(Paramètres!$B25),"",COUNTIF(Codes!AL26,1))</f>
        <v/>
      </c>
      <c r="AK19" s="54" t="str">
        <f>IF(ISBLANK(Paramètres!$B25),"",COUNTIF(Codes!AM26,1))</f>
        <v/>
      </c>
      <c r="AL19" s="54" t="str">
        <f>IF(ISBLANK(Paramètres!$B25),"",COUNTIF(Codes!AN26,1))</f>
        <v/>
      </c>
      <c r="AM19" s="54" t="str">
        <f>IF(ISBLANK(Paramètres!$B25),"",COUNTIF(Codes!AO26,1))</f>
        <v/>
      </c>
      <c r="AN19" s="54" t="str">
        <f>IF(ISBLANK(Paramètres!$B25),"",COUNTIF(Codes!AP26,1))</f>
        <v/>
      </c>
      <c r="AO19" s="54" t="str">
        <f>IF(ISBLANK(Paramètres!$B25),"",COUNTIF(Codes!AQ26,1))</f>
        <v/>
      </c>
      <c r="AP19" s="54" t="str">
        <f>IF(ISBLANK(Paramètres!$B25),"",COUNTIF(Codes!AR26,1))</f>
        <v/>
      </c>
      <c r="AQ19" s="54" t="str">
        <f>IF(ISBLANK(Paramètres!$B25),"",COUNTIF(Codes!AS26,1))</f>
        <v/>
      </c>
      <c r="AR19" s="54" t="str">
        <f>IF(ISBLANK(Paramètres!$B25),"",COUNTIF(Codes!AT26,1))</f>
        <v/>
      </c>
      <c r="AS19" s="54" t="str">
        <f>IF(ISBLANK(Paramètres!$B25),"",COUNTIF(Codes!AU26,1))</f>
        <v/>
      </c>
      <c r="AT19" s="54" t="str">
        <f>IF(ISBLANK(Paramètres!$B25),"",COUNTIF(Codes!AV26,1))</f>
        <v/>
      </c>
      <c r="AU19" s="54" t="str">
        <f>IF(ISBLANK(Paramètres!$B25),"",COUNTIF(Codes!AW26,1))</f>
        <v/>
      </c>
      <c r="AV19" s="54" t="str">
        <f>IF(ISBLANK(Paramètres!$B25),"",COUNTIF(Codes!AX26,1))</f>
        <v/>
      </c>
      <c r="AW19" s="54" t="str">
        <f>IF(ISBLANK(Paramètres!$B25),"",COUNTIF(Codes!AY26,1))</f>
        <v/>
      </c>
      <c r="AX19" s="54" t="str">
        <f>IF(ISBLANK(Paramètres!$B25),"",COUNTIF(Codes!AZ26,1))</f>
        <v/>
      </c>
      <c r="AY19" s="54" t="str">
        <f>IF(ISBLANK(Paramètres!$B25),"",COUNTIF(Codes!BA26,1))</f>
        <v/>
      </c>
      <c r="AZ19" s="54" t="str">
        <f>IF(ISBLANK(Paramètres!$B25),"",COUNTIF(Codes!BB26,1))</f>
        <v/>
      </c>
      <c r="BA19" s="54" t="str">
        <f>IF(ISBLANK(Paramètres!$B25),"",COUNTIF(Codes!BC26,1))</f>
        <v/>
      </c>
      <c r="BB19" s="54" t="str">
        <f>IF(ISBLANK(Paramètres!$B25),"",COUNTIF(Codes!BD26,1))</f>
        <v/>
      </c>
      <c r="BC19" s="54" t="str">
        <f>IF(ISBLANK(Paramètres!$B25),"",COUNTIF(Codes!BE26,1))</f>
        <v/>
      </c>
      <c r="BD19" s="54" t="str">
        <f>IF(ISBLANK(Paramètres!$B25),"",COUNTIF(Codes!BF26,1))</f>
        <v/>
      </c>
      <c r="BE19" s="54" t="str">
        <f>IF(ISBLANK(Paramètres!$B25),"",COUNTIF(Codes!BG26,1))</f>
        <v/>
      </c>
      <c r="BF19" s="54" t="str">
        <f>IF(ISBLANK(Paramètres!$B25),"",COUNTIF(Codes!BH26,1))</f>
        <v/>
      </c>
      <c r="BG19" s="54" t="str">
        <f>IF(ISBLANK(Paramètres!$B25),"",COUNTIF(Codes!BI26,1))</f>
        <v/>
      </c>
      <c r="BH19" s="54" t="str">
        <f>IF(ISBLANK(Paramètres!$B25),"",COUNTIF(Codes!BJ26,1))</f>
        <v/>
      </c>
      <c r="BI19" s="54" t="str">
        <f>IF(ISBLANK(Paramètres!$B25),"",COUNTIF(Codes!BK26,1))</f>
        <v/>
      </c>
      <c r="BJ19" s="54" t="str">
        <f>IF(ISBLANK(Paramètres!$B25),"",COUNTIF(Codes!BL26,1))</f>
        <v/>
      </c>
      <c r="BK19" s="54" t="str">
        <f>IF(ISBLANK(Paramètres!$B25),"",COUNTIF(Codes!BM26,1))</f>
        <v/>
      </c>
      <c r="BL19" s="54" t="str">
        <f>IF(ISBLANK(Paramètres!$B25),"",COUNTIF(Codes!BN26,1))</f>
        <v/>
      </c>
      <c r="BM19" s="54" t="str">
        <f>IF(ISBLANK(Paramètres!$B25),"",COUNTIF(Codes!BO26,1))</f>
        <v/>
      </c>
      <c r="BN19" s="54" t="str">
        <f>IF(ISBLANK(Paramètres!$B25),"",COUNTIF(Codes!BP26,1))</f>
        <v/>
      </c>
      <c r="BO19" s="54" t="str">
        <f>IF(ISBLANK(Paramètres!$B25),"",COUNTIF(Codes!BQ26,1))</f>
        <v/>
      </c>
      <c r="BP19" s="54" t="str">
        <f>IF(ISBLANK(Paramètres!$B25),"",COUNTIF(Codes!BR26,1))</f>
        <v/>
      </c>
      <c r="BQ19" s="54" t="str">
        <f>IF(ISBLANK(Paramètres!$B25),"",COUNTIF(Codes!BS26,1))</f>
        <v/>
      </c>
      <c r="BR19" s="54" t="str">
        <f>IF(ISBLANK(Paramètres!$B25),"",COUNTIF(Codes!BT26,1))</f>
        <v/>
      </c>
      <c r="BS19" s="54" t="str">
        <f>IF(ISBLANK(Paramètres!$B25),"",COUNTIF(Codes!BU26,1))</f>
        <v/>
      </c>
      <c r="BT19" s="54" t="str">
        <f>IF(ISBLANK(Paramètres!$B25),"",COUNTIF(Codes!BV26,1))</f>
        <v/>
      </c>
      <c r="BU19" s="54" t="str">
        <f>IF(ISBLANK(Paramètres!$B25),"",COUNTIF(Codes!BW26,1))</f>
        <v/>
      </c>
      <c r="BV19" s="54" t="str">
        <f>IF(ISBLANK(Paramètres!$B25),"",COUNTIF(Codes!BX26,1))</f>
        <v/>
      </c>
      <c r="BW19" s="54" t="str">
        <f>IF(ISBLANK(Paramètres!$B25),"",COUNTIF(Codes!BY26,1))</f>
        <v/>
      </c>
      <c r="BX19" s="54" t="str">
        <f>IF(ISBLANK(Paramètres!$B25),"",COUNTIF(Codes!BZ26,1))</f>
        <v/>
      </c>
      <c r="BY19" s="54" t="str">
        <f>IF(ISBLANK(Paramètres!$B25),"",COUNTIF(Codes!CA26,1))</f>
        <v/>
      </c>
      <c r="BZ19" s="54" t="str">
        <f>IF(ISBLANK(Paramètres!$B25),"",COUNTIF(Codes!CB26,1))</f>
        <v/>
      </c>
      <c r="CA19" s="54" t="str">
        <f>IF(ISBLANK(Paramètres!$B25),"",COUNTIF(Codes!CC26,1))</f>
        <v/>
      </c>
      <c r="CB19" s="54" t="str">
        <f>IF(ISBLANK(Paramètres!$B25),"",COUNTIF(Codes!CD26,1))</f>
        <v/>
      </c>
      <c r="CC19" s="54" t="str">
        <f>IF(ISBLANK(Paramètres!$B25),"",COUNTIF(Codes!CE26,1))</f>
        <v/>
      </c>
      <c r="CD19" s="54" t="str">
        <f>IF(ISBLANK(Paramètres!$B25),"",COUNTIF(Codes!CF26,1))</f>
        <v/>
      </c>
      <c r="CE19" s="54" t="str">
        <f>IF(ISBLANK(Paramètres!$B25),"",COUNTIF(Codes!CG26,1))</f>
        <v/>
      </c>
      <c r="CF19" s="54" t="str">
        <f>IF(ISBLANK(Paramètres!$B25),"",COUNTIF(Codes!CH26,1))</f>
        <v/>
      </c>
      <c r="CG19" s="54" t="str">
        <f>IF(ISBLANK(Paramètres!$B25),"",COUNTIF(Codes!CI26,1))</f>
        <v/>
      </c>
      <c r="CH19" s="54" t="str">
        <f>IF(ISBLANK(Paramètres!$B25),"",COUNTIF(Codes!CJ26,1))</f>
        <v/>
      </c>
      <c r="CI19" s="54" t="str">
        <f>IF(ISBLANK(Paramètres!$B25),"",COUNTIF(Codes!CK26,1))</f>
        <v/>
      </c>
      <c r="CJ19" s="54" t="str">
        <f>IF(ISBLANK(Paramètres!$B25),"",COUNTIF(Codes!CL26,1))</f>
        <v/>
      </c>
      <c r="CK19" s="54" t="str">
        <f>IF(ISBLANK(Paramètres!$B25),"",COUNTIF(Codes!CM26,1))</f>
        <v/>
      </c>
      <c r="CL19" s="54" t="str">
        <f>IF(ISBLANK(Paramètres!$B25),"",COUNTIF(Codes!CN26,1))</f>
        <v/>
      </c>
      <c r="CM19" s="54" t="str">
        <f>IF(ISBLANK(Paramètres!$B25),"",COUNTIF(Codes!CO26,1))</f>
        <v/>
      </c>
      <c r="CN19" s="54" t="str">
        <f>IF(ISBLANK(Paramètres!$B25),"",COUNTIF(Codes!CP26,1))</f>
        <v/>
      </c>
      <c r="CO19" s="54" t="str">
        <f>IF(ISBLANK(Paramètres!$B25),"",COUNTIF(Codes!CQ26,1))</f>
        <v/>
      </c>
      <c r="CP19" s="54" t="str">
        <f>IF(ISBLANK(Paramètres!$B25),"",COUNTIF(Codes!CR26,1))</f>
        <v/>
      </c>
      <c r="CQ19" s="54" t="str">
        <f>IF(ISBLANK(Paramètres!$B25),"",COUNTIF(Codes!CS26,1))</f>
        <v/>
      </c>
      <c r="CR19" s="54" t="str">
        <f>IF(ISBLANK(Paramètres!$B25),"",COUNTIF(Codes!CT26,1))</f>
        <v/>
      </c>
      <c r="CS19" s="54" t="str">
        <f>IF(ISBLANK(Paramètres!$B25),"",COUNTIF(Codes!CU26,1))</f>
        <v/>
      </c>
      <c r="CT19" s="54" t="str">
        <f>IF(ISBLANK(Paramètres!$B25),"",COUNTIF(Codes!CV26,1))</f>
        <v/>
      </c>
      <c r="CU19" s="54" t="str">
        <f>IF(ISBLANK(Paramètres!$B25),"",COUNTIF(Codes!CW26,1))</f>
        <v/>
      </c>
      <c r="CV19" s="54" t="str">
        <f>IF(ISBLANK(Paramètres!$B25),"",COUNTIF(Codes!CX26,1))</f>
        <v/>
      </c>
      <c r="CW19" s="54" t="str">
        <f>IF(ISBLANK(Paramètres!$B25),"",COUNTIF(Codes!CY26,1))</f>
        <v/>
      </c>
      <c r="CX19" s="54" t="str">
        <f>IF(ISBLANK(Paramètres!$B25),"",COUNTIF(Codes!CZ26,1))</f>
        <v/>
      </c>
      <c r="CY19" s="54" t="str">
        <f>IF(ISBLANK(Paramètres!$B25),"",COUNTIF(Codes!DA26,1))</f>
        <v/>
      </c>
      <c r="CZ19" s="54" t="str">
        <f>IF(ISBLANK(Paramètres!$B25),"",COUNTIF(Codes!DB26,1))</f>
        <v/>
      </c>
      <c r="DA19" s="54" t="str">
        <f>IF(ISBLANK(Paramètres!$B25),"",COUNTIF(Codes!DC26,1))</f>
        <v/>
      </c>
      <c r="DB19" s="54" t="str">
        <f>IF(ISBLANK(Paramètres!$B25),"",COUNTIF(Codes!DD26,1))</f>
        <v/>
      </c>
      <c r="DC19" s="54" t="str">
        <f>IF(ISBLANK(Paramètres!$B25),"",COUNTIF(Codes!DE26,1))</f>
        <v/>
      </c>
      <c r="DD19" s="54" t="str">
        <f>IF(ISBLANK(Paramètres!$B25),"",COUNTIF(Codes!DF26,1))</f>
        <v/>
      </c>
      <c r="DE19" s="54" t="str">
        <f>IF(ISBLANK(Paramètres!$B25),"",COUNTIF(Codes!DG26,1))</f>
        <v/>
      </c>
      <c r="DF19" s="54" t="str">
        <f>IF(ISBLANK(Paramètres!$B25),"",COUNTIF(Codes!DH26,1))</f>
        <v/>
      </c>
      <c r="DG19" s="54" t="str">
        <f>IF(ISBLANK(Paramètres!$B25),"",COUNTIF(Codes!DI26,1))</f>
        <v/>
      </c>
      <c r="DH19" s="54" t="str">
        <f>IF(ISBLANK(Paramètres!$B25),"",COUNTIF(Codes!DJ26,1))</f>
        <v/>
      </c>
      <c r="DI19" s="54" t="str">
        <f>IF(ISBLANK(Paramètres!$B25),"",COUNTIF(Codes!DK26,1))</f>
        <v/>
      </c>
      <c r="DJ19" s="54" t="str">
        <f>IF(ISBLANK(Paramètres!$B25),"",COUNTIF(Codes!DL26,1))</f>
        <v/>
      </c>
      <c r="DK19" s="54" t="str">
        <f>IF(ISBLANK(Paramètres!$B25),"",COUNTIF(Codes!DM26,1))</f>
        <v/>
      </c>
      <c r="DL19" s="54" t="str">
        <f>IF(ISBLANK(Paramètres!$B25),"",COUNTIF(Codes!DN26,1))</f>
        <v/>
      </c>
      <c r="DM19" s="54" t="str">
        <f>IF(ISBLANK(Paramètres!$B25),"",COUNTIF(Codes!DO26,1))</f>
        <v/>
      </c>
      <c r="DN19" s="54" t="str">
        <f>IF(ISBLANK(Paramètres!$B25),"",COUNTIF(Codes!DP26,1))</f>
        <v/>
      </c>
      <c r="DO19" s="54" t="str">
        <f>IF(ISBLANK(Paramètres!$B25),"",COUNTIF(Codes!DQ26,1))</f>
        <v/>
      </c>
      <c r="DP19" s="54" t="str">
        <f>IF(ISBLANK(Paramètres!$B25),"",COUNTIF(Codes!DR26,1))</f>
        <v/>
      </c>
      <c r="DQ19" s="54" t="str">
        <f>IF(ISBLANK(Paramètres!$B25),"",COUNTIF(Codes!DS26,1))</f>
        <v/>
      </c>
      <c r="DR19" s="54" t="str">
        <f>IF(ISBLANK(Paramètres!$B25),"",COUNTIF(Codes!DT26,1))</f>
        <v/>
      </c>
      <c r="DS19" s="54" t="str">
        <f>IF(ISBLANK(Paramètres!$B25),"",COUNTIF(Codes!DU26,1))</f>
        <v/>
      </c>
      <c r="DT19" s="54" t="str">
        <f>IF(ISBLANK(Paramètres!$B25),"",COUNTIF(Codes!DV26,1))</f>
        <v/>
      </c>
      <c r="DU19" s="54" t="str">
        <f>IF(ISBLANK(Paramètres!$B25),"",COUNTIF(Codes!DW26,1))</f>
        <v/>
      </c>
      <c r="DV19" s="54" t="str">
        <f>IF(ISBLANK(Paramètres!$B25),"",COUNTIF(Codes!DX26,1))</f>
        <v/>
      </c>
      <c r="DW19" s="54" t="str">
        <f>IF(ISBLANK(Paramètres!$B25),"",COUNTIF(Codes!DY26,1))</f>
        <v/>
      </c>
      <c r="DX19" s="54" t="str">
        <f>IF(ISBLANK(Paramètres!$B25),"",COUNTIF(Codes!DZ26,1))</f>
        <v/>
      </c>
      <c r="DY19" s="54" t="str">
        <f>IF(ISBLANK(Paramètres!$B25),"",COUNTIF(Codes!EA26,1))</f>
        <v/>
      </c>
      <c r="DZ19" s="54" t="str">
        <f>IF(ISBLANK(Paramètres!$B25),"",COUNTIF(Codes!EB26,1))</f>
        <v/>
      </c>
      <c r="EA19" s="54" t="str">
        <f>IF(ISBLANK(Paramètres!$B25),"",COUNTIF(Codes!EC26,1))</f>
        <v/>
      </c>
      <c r="EB19" s="54" t="str">
        <f>IF(ISBLANK(Paramètres!$B25),"",COUNTIF(Codes!ED26,1))</f>
        <v/>
      </c>
      <c r="EC19" s="54" t="str">
        <f>IF(ISBLANK(Paramètres!$B25),"",COUNTIF(Codes!EE26,1))</f>
        <v/>
      </c>
      <c r="ED19" s="54" t="str">
        <f>IF(ISBLANK(Paramètres!$B25),"",COUNTIF(Codes!EF26,1))</f>
        <v/>
      </c>
      <c r="EE19" s="54" t="str">
        <f>IF(ISBLANK(Paramètres!$B25),"",COUNTIF(Codes!EG26,1))</f>
        <v/>
      </c>
      <c r="EF19" s="54" t="str">
        <f>IF(ISBLANK(Paramètres!$B25),"",COUNTIF(Codes!EH26,1))</f>
        <v/>
      </c>
      <c r="EG19" s="54" t="str">
        <f>IF(ISBLANK(Paramètres!$B25),"",COUNTIF(Codes!EI26,1))</f>
        <v/>
      </c>
      <c r="EH19" s="54" t="str">
        <f>IF(ISBLANK(Paramètres!$B25),"",COUNTIF(Codes!EJ26,1))</f>
        <v/>
      </c>
      <c r="EI19" s="54" t="str">
        <f>IF(ISBLANK(Paramètres!$B25),"",COUNTIF(Codes!EK26,1))</f>
        <v/>
      </c>
      <c r="EJ19" s="54" t="str">
        <f>IF(ISBLANK(Paramètres!$B25),"",COUNTIF(Codes!EL26,1))</f>
        <v/>
      </c>
      <c r="EK19" s="54" t="str">
        <f>IF(ISBLANK(Paramètres!$B25),"",COUNTIF(Codes!EM26,1))</f>
        <v/>
      </c>
      <c r="EL19" s="54" t="str">
        <f>IF(ISBLANK(Paramètres!$B25),"",COUNTIF(Codes!EN26,1))</f>
        <v/>
      </c>
      <c r="EM19" s="54" t="str">
        <f>IF(ISBLANK(Paramètres!$B25),"",COUNTIF(Codes!EO26,1))</f>
        <v/>
      </c>
      <c r="EN19" s="54" t="str">
        <f>IF(ISBLANK(Paramètres!$B25),"",COUNTIF(Codes!EP26,1))</f>
        <v/>
      </c>
      <c r="EO19" s="54" t="str">
        <f>IF(ISBLANK(Paramètres!$B25),"",COUNTIF(Codes!EQ26,1))</f>
        <v/>
      </c>
      <c r="EP19" s="54" t="str">
        <f>IF(ISBLANK(Paramètres!$B25),"",COUNTIF(Codes!ER26,1))</f>
        <v/>
      </c>
      <c r="EQ19" s="54" t="str">
        <f>IF(ISBLANK(Paramètres!$B25),"",COUNTIF(Codes!ES26,1))</f>
        <v/>
      </c>
      <c r="ER19" s="54" t="str">
        <f>IF(ISBLANK(Paramètres!$B25),"",COUNTIF(Codes!ET26,1))</f>
        <v/>
      </c>
      <c r="ES19" s="54" t="str">
        <f>IF(ISBLANK(Paramètres!$B25),"",COUNTIF(Codes!EU26,1))</f>
        <v/>
      </c>
      <c r="ET19" s="54" t="str">
        <f>IF(ISBLANK(Paramètres!$B25),"",COUNTIF(Codes!EV26,1))</f>
        <v/>
      </c>
      <c r="EU19" s="54" t="str">
        <f>IF(ISBLANK(Paramètres!$B25),"",COUNTIF(Codes!EW26,1))</f>
        <v/>
      </c>
      <c r="EV19" s="54" t="str">
        <f>IF(ISBLANK(Paramètres!$B25),"",COUNTIF(Codes!EX26,1))</f>
        <v/>
      </c>
      <c r="EW19" s="54" t="str">
        <f>IF(ISBLANK(Paramètres!$B25),"",COUNTIF(Codes!EY26,1))</f>
        <v/>
      </c>
      <c r="EX19" s="54" t="str">
        <f>IF(ISBLANK(Paramètres!$B25),"",COUNTIF(Codes!EZ26,1))</f>
        <v/>
      </c>
      <c r="EY19" s="54" t="str">
        <f>IF(ISBLANK(Paramètres!$B25),"",COUNTIF(Codes!FA26,1))</f>
        <v/>
      </c>
      <c r="EZ19" s="54" t="str">
        <f>IF(ISBLANK(Paramètres!$B25),"",COUNTIF(Codes!FB26,1))</f>
        <v/>
      </c>
      <c r="FA19" s="54" t="str">
        <f>IF(ISBLANK(Paramètres!$B25),"",COUNTIF(Codes!FC26,1))</f>
        <v/>
      </c>
      <c r="FB19" s="54" t="str">
        <f>IF(ISBLANK(Paramètres!$B25),"",COUNTIF(Codes!FD26,1))</f>
        <v/>
      </c>
      <c r="FC19" s="54" t="str">
        <f>IF(ISBLANK(Paramètres!$B25),"",COUNTIF(Codes!FE26,1))</f>
        <v/>
      </c>
      <c r="FD19" s="54" t="str">
        <f>IF(ISBLANK(Paramètres!$B25),"",COUNTIF(Codes!FF26,1))</f>
        <v/>
      </c>
      <c r="FE19" s="54" t="str">
        <f>IF(ISBLANK(Paramètres!$B25),"",COUNTIF(Codes!FG26,1))</f>
        <v/>
      </c>
      <c r="FF19" s="54" t="str">
        <f>IF(ISBLANK(Paramètres!$B25),"",COUNTIF(Codes!FH26,1))</f>
        <v/>
      </c>
      <c r="FG19" s="54" t="str">
        <f>IF(ISBLANK(Paramètres!$B25),"",COUNTIF(Codes!FI26,1))</f>
        <v/>
      </c>
      <c r="FH19" s="54" t="str">
        <f>IF(ISBLANK(Paramètres!$B25),"",COUNTIF(Codes!FJ26,1))</f>
        <v/>
      </c>
      <c r="FI19" s="54" t="str">
        <f>IF(ISBLANK(Paramètres!$B25),"",COUNTIF(Codes!FK26,1))</f>
        <v/>
      </c>
      <c r="FJ19" s="54" t="str">
        <f>IF(ISBLANK(Paramètres!$B25),"",COUNTIF(Codes!FL26,1))</f>
        <v/>
      </c>
      <c r="FK19" s="54" t="str">
        <f>IF(ISBLANK(Paramètres!$B25),"",COUNTIF(Codes!FM26,1))</f>
        <v/>
      </c>
      <c r="FL19" s="54" t="str">
        <f>IF(ISBLANK(Paramètres!$B25),"",COUNTIF(Codes!FN26,1))</f>
        <v/>
      </c>
      <c r="FM19" s="54" t="str">
        <f>IF(ISBLANK(Paramètres!$B25),"",COUNTIF(Codes!FO26,1))</f>
        <v/>
      </c>
      <c r="FN19" s="54" t="str">
        <f>IF(ISBLANK(Paramètres!$B25),"",COUNTIF(Codes!FP26,1))</f>
        <v/>
      </c>
      <c r="FO19" s="54" t="str">
        <f>IF(ISBLANK(Paramètres!$B25),"",COUNTIF(Codes!FQ26,1))</f>
        <v/>
      </c>
      <c r="FP19" s="54" t="str">
        <f>IF(ISBLANK(Paramètres!$B25),"",COUNTIF(Codes!FR26,1))</f>
        <v/>
      </c>
      <c r="FQ19" s="54" t="str">
        <f>IF(ISBLANK(Paramètres!$B25),"",COUNTIF(Codes!FS26,1))</f>
        <v/>
      </c>
      <c r="FR19" s="54" t="str">
        <f>IF(ISBLANK(Paramètres!$B25),"",COUNTIF(Codes!FT26,1))</f>
        <v/>
      </c>
      <c r="FS19" s="54" t="str">
        <f>IF(ISBLANK(Paramètres!$B25),"",COUNTIF(Codes!FU26,1))</f>
        <v/>
      </c>
      <c r="FT19" s="54" t="str">
        <f>IF(ISBLANK(Paramètres!$B25),"",COUNTIF(Codes!FV26,1))</f>
        <v/>
      </c>
      <c r="FU19" s="54" t="str">
        <f>IF(ISBLANK(Paramètres!$B25),"",COUNTIF(Codes!FW26,1))</f>
        <v/>
      </c>
      <c r="FV19" s="54" t="str">
        <f>IF(ISBLANK(Paramètres!$B25),"",COUNTIF(Codes!FX26,1))</f>
        <v/>
      </c>
      <c r="FW19" s="54" t="str">
        <f>IF(ISBLANK(Paramètres!$B25),"",COUNTIF(Codes!FY26,1))</f>
        <v/>
      </c>
      <c r="FX19" s="54" t="str">
        <f>IF(ISBLANK(Paramètres!$B25),"",COUNTIF(Codes!FZ26,1))</f>
        <v/>
      </c>
      <c r="FY19" s="54" t="str">
        <f>IF(ISBLANK(Paramètres!$B25),"",COUNTIF(Codes!GA26,1))</f>
        <v/>
      </c>
      <c r="FZ19" s="54" t="str">
        <f>IF(ISBLANK(Paramètres!$B25),"",COUNTIF(Codes!GB26,1))</f>
        <v/>
      </c>
      <c r="GA19" s="54" t="str">
        <f>IF(ISBLANK(Paramètres!$B25),"",COUNTIF(Codes!GC26,1))</f>
        <v/>
      </c>
      <c r="GB19" s="54" t="str">
        <f>IF(ISBLANK(Paramètres!$B25),"",COUNTIF(Codes!GD26,1))</f>
        <v/>
      </c>
      <c r="GC19" s="54" t="str">
        <f>IF(ISBLANK(Paramètres!$B25),"",COUNTIF(Codes!GE26,1))</f>
        <v/>
      </c>
      <c r="GD19" s="54" t="str">
        <f>IF(ISBLANK(Paramètres!$B25),"",COUNTIF(Codes!GF26,1))</f>
        <v/>
      </c>
      <c r="GE19" s="54" t="str">
        <f>IF(ISBLANK(Paramètres!$B25),"",COUNTIF(Codes!GG26,1))</f>
        <v/>
      </c>
      <c r="GF19" s="54" t="str">
        <f>IF(ISBLANK(Paramètres!$B25),"",COUNTIF(Codes!GH26,1))</f>
        <v/>
      </c>
      <c r="GG19" s="54" t="str">
        <f>IF(ISBLANK(Paramètres!$B25),"",COUNTIF(Codes!GI26,1))</f>
        <v/>
      </c>
      <c r="GH19" s="54" t="str">
        <f>IF(ISBLANK(Paramètres!$B25),"",COUNTIF(Codes!GJ26,1))</f>
        <v/>
      </c>
      <c r="GI19" s="54" t="str">
        <f>IF(ISBLANK(Paramètres!$B25),"",COUNTIF(Codes!GK26,1))</f>
        <v/>
      </c>
      <c r="GJ19" s="54" t="str">
        <f>IF(ISBLANK(Paramètres!$B25),"",COUNTIF(Codes!GL26,1))</f>
        <v/>
      </c>
      <c r="GK19" s="54" t="str">
        <f>IF(ISBLANK(Paramètres!$B25),"",COUNTIF(Codes!GM26,1))</f>
        <v/>
      </c>
      <c r="GL19" s="54" t="str">
        <f>IF(ISBLANK(Paramètres!$B25),"",COUNTIF(Codes!GN26,1))</f>
        <v/>
      </c>
      <c r="GM19" s="54" t="str">
        <f>IF(ISBLANK(Paramètres!B25),"",AVERAGE(B19:CX19))</f>
        <v/>
      </c>
      <c r="GN19" s="54" t="str">
        <f>IF(ISBLANK(Paramètres!B25),"",AVERAGE(CY19:GL19))</f>
        <v/>
      </c>
      <c r="GO19" s="54" t="str">
        <f>IF(ISBLANK(Paramètres!B25),"",AVERAGE(C19:GL19))</f>
        <v/>
      </c>
      <c r="GP19" s="54" t="str">
        <f>IF(ISBLANK(Paramètres!B25),"",AVERAGE(CY19:DZ19))</f>
        <v/>
      </c>
      <c r="GQ19" s="54" t="str">
        <f>IF(ISBLANK(Paramètres!B25),"",AVERAGE(EA19:FK19))</f>
        <v/>
      </c>
      <c r="GR19" s="54" t="str">
        <f>IF(ISBLANK(Paramètres!B25),"",AVERAGE(FL19:FW19))</f>
        <v/>
      </c>
      <c r="GS19" s="54" t="str">
        <f>IF(ISBLANK(Paramètres!B25),"",AVERAGE(FX19:GL19))</f>
        <v/>
      </c>
      <c r="GT19" s="54" t="str">
        <f>IF(ISBLANK(Paramètres!B25),"",AVERAGE(Calculs!M19:R19,Calculs!AN19:AY19,Calculs!BE19:BI19,Calculs!BT19:BX19,Calculs!CD19:CO19))</f>
        <v/>
      </c>
      <c r="GU19" s="54" t="str">
        <f>IF(ISBLANK(Paramètres!B25),"",AVERAGE(Calculs!AI19:AM19,Calculs!BJ19:BP19,Calculs!BY19:CC19))</f>
        <v/>
      </c>
      <c r="GV19" s="54" t="str">
        <f>IF(ISBLANK(Paramètres!B25),"",AVERAGE(Calculs!B19:L19,Calculs!S19:AH19,Calculs!AZ19:BD19,Calculs!BQ19:BS19))</f>
        <v/>
      </c>
      <c r="GW19" s="54" t="str">
        <f>IF(ISBLANK(Paramètres!B25),"",AVERAGE(CP19:CX19))</f>
        <v/>
      </c>
    </row>
    <row r="20" spans="1:205" s="23" customFormat="1" ht="24" customHeight="1" thickBot="1" x14ac:dyDescent="0.4">
      <c r="A20" s="22" t="str">
        <f>Codes!C27</f>
        <v/>
      </c>
      <c r="B20" s="54" t="str">
        <f>IF(ISBLANK(Paramètres!$B26),"",COUNTIF(Codes!D27,1))</f>
        <v/>
      </c>
      <c r="C20" s="54" t="str">
        <f>IF(ISBLANK(Paramètres!$B26),"",COUNTIF(Codes!E27,1))</f>
        <v/>
      </c>
      <c r="D20" s="54" t="str">
        <f>IF(ISBLANK(Paramètres!$B26),"",COUNTIF(Codes!F27,1))</f>
        <v/>
      </c>
      <c r="E20" s="54" t="str">
        <f>IF(ISBLANK(Paramètres!$B26),"",COUNTIF(Codes!G27,1))</f>
        <v/>
      </c>
      <c r="F20" s="54" t="str">
        <f>IF(ISBLANK(Paramètres!$B26),"",COUNTIF(Codes!H27,1))</f>
        <v/>
      </c>
      <c r="G20" s="54" t="str">
        <f>IF(ISBLANK(Paramètres!$B26),"",COUNTIF(Codes!I27,1))</f>
        <v/>
      </c>
      <c r="H20" s="54" t="str">
        <f>IF(ISBLANK(Paramètres!$B26),"",COUNTIF(Codes!J27,1))</f>
        <v/>
      </c>
      <c r="I20" s="54" t="str">
        <f>IF(ISBLANK(Paramètres!$B26),"",COUNTIF(Codes!K27,1))</f>
        <v/>
      </c>
      <c r="J20" s="54" t="str">
        <f>IF(ISBLANK(Paramètres!$B26),"",COUNTIF(Codes!L27,1))</f>
        <v/>
      </c>
      <c r="K20" s="54" t="str">
        <f>IF(ISBLANK(Paramètres!$B26),"",COUNTIF(Codes!M27,1))</f>
        <v/>
      </c>
      <c r="L20" s="54" t="str">
        <f>IF(ISBLANK(Paramètres!$B26),"",COUNTIF(Codes!N27,1))</f>
        <v/>
      </c>
      <c r="M20" s="54" t="str">
        <f>IF(ISBLANK(Paramètres!$B26),"",COUNTIF(Codes!O27,1))</f>
        <v/>
      </c>
      <c r="N20" s="54" t="str">
        <f>IF(ISBLANK(Paramètres!$B26),"",COUNTIF(Codes!P27,1))</f>
        <v/>
      </c>
      <c r="O20" s="54" t="str">
        <f>IF(ISBLANK(Paramètres!$B26),"",COUNTIF(Codes!Q27,1))</f>
        <v/>
      </c>
      <c r="P20" s="54" t="str">
        <f>IF(ISBLANK(Paramètres!$B26),"",COUNTIF(Codes!R27,1))</f>
        <v/>
      </c>
      <c r="Q20" s="54" t="str">
        <f>IF(ISBLANK(Paramètres!$B26),"",COUNTIF(Codes!S27,1))</f>
        <v/>
      </c>
      <c r="R20" s="54" t="str">
        <f>IF(ISBLANK(Paramètres!$B26),"",COUNTIF(Codes!T27,1))</f>
        <v/>
      </c>
      <c r="S20" s="54" t="str">
        <f>IF(ISBLANK(Paramètres!$B26),"",COUNTIF(Codes!U27,1))</f>
        <v/>
      </c>
      <c r="T20" s="54" t="str">
        <f>IF(ISBLANK(Paramètres!$B26),"",COUNTIF(Codes!V27,1))</f>
        <v/>
      </c>
      <c r="U20" s="54" t="str">
        <f>IF(ISBLANK(Paramètres!$B26),"",COUNTIF(Codes!W27,1))</f>
        <v/>
      </c>
      <c r="V20" s="54" t="str">
        <f>IF(ISBLANK(Paramètres!$B26),"",COUNTIF(Codes!X27,1))</f>
        <v/>
      </c>
      <c r="W20" s="54" t="str">
        <f>IF(ISBLANK(Paramètres!$B26),"",COUNTIF(Codes!Y27,1))</f>
        <v/>
      </c>
      <c r="X20" s="54" t="str">
        <f>IF(ISBLANK(Paramètres!$B26),"",COUNTIF(Codes!Z27,1))</f>
        <v/>
      </c>
      <c r="Y20" s="54" t="str">
        <f>IF(ISBLANK(Paramètres!$B26),"",COUNTIF(Codes!AA27,1))</f>
        <v/>
      </c>
      <c r="Z20" s="54" t="str">
        <f>IF(ISBLANK(Paramètres!$B26),"",COUNTIF(Codes!AB27,1))</f>
        <v/>
      </c>
      <c r="AA20" s="54" t="str">
        <f>IF(ISBLANK(Paramètres!$B26),"",COUNTIF(Codes!AC27,1))</f>
        <v/>
      </c>
      <c r="AB20" s="54" t="str">
        <f>IF(ISBLANK(Paramètres!$B26),"",COUNTIF(Codes!AD27,1))</f>
        <v/>
      </c>
      <c r="AC20" s="54" t="str">
        <f>IF(ISBLANK(Paramètres!$B26),"",COUNTIF(Codes!AE27,1))</f>
        <v/>
      </c>
      <c r="AD20" s="54" t="str">
        <f>IF(ISBLANK(Paramètres!$B26),"",COUNTIF(Codes!AF27,1))</f>
        <v/>
      </c>
      <c r="AE20" s="54" t="str">
        <f>IF(ISBLANK(Paramètres!$B26),"",COUNTIF(Codes!AG27,1))</f>
        <v/>
      </c>
      <c r="AF20" s="54" t="str">
        <f>IF(ISBLANK(Paramètres!$B26),"",COUNTIF(Codes!AH27,1))</f>
        <v/>
      </c>
      <c r="AG20" s="54" t="str">
        <f>IF(ISBLANK(Paramètres!$B26),"",COUNTIF(Codes!AI27,1))</f>
        <v/>
      </c>
      <c r="AH20" s="54" t="str">
        <f>IF(ISBLANK(Paramètres!$B26),"",COUNTIF(Codes!AJ27,1))</f>
        <v/>
      </c>
      <c r="AI20" s="54" t="str">
        <f>IF(ISBLANK(Paramètres!$B26),"",COUNTIF(Codes!AK27,1))</f>
        <v/>
      </c>
      <c r="AJ20" s="54" t="str">
        <f>IF(ISBLANK(Paramètres!$B26),"",COUNTIF(Codes!AL27,1))</f>
        <v/>
      </c>
      <c r="AK20" s="54" t="str">
        <f>IF(ISBLANK(Paramètres!$B26),"",COUNTIF(Codes!AM27,1))</f>
        <v/>
      </c>
      <c r="AL20" s="54" t="str">
        <f>IF(ISBLANK(Paramètres!$B26),"",COUNTIF(Codes!AN27,1))</f>
        <v/>
      </c>
      <c r="AM20" s="54" t="str">
        <f>IF(ISBLANK(Paramètres!$B26),"",COUNTIF(Codes!AO27,1))</f>
        <v/>
      </c>
      <c r="AN20" s="54" t="str">
        <f>IF(ISBLANK(Paramètres!$B26),"",COUNTIF(Codes!AP27,1))</f>
        <v/>
      </c>
      <c r="AO20" s="54" t="str">
        <f>IF(ISBLANK(Paramètres!$B26),"",COUNTIF(Codes!AQ27,1))</f>
        <v/>
      </c>
      <c r="AP20" s="54" t="str">
        <f>IF(ISBLANK(Paramètres!$B26),"",COUNTIF(Codes!AR27,1))</f>
        <v/>
      </c>
      <c r="AQ20" s="54" t="str">
        <f>IF(ISBLANK(Paramètres!$B26),"",COUNTIF(Codes!AS27,1))</f>
        <v/>
      </c>
      <c r="AR20" s="54" t="str">
        <f>IF(ISBLANK(Paramètres!$B26),"",COUNTIF(Codes!AT27,1))</f>
        <v/>
      </c>
      <c r="AS20" s="54" t="str">
        <f>IF(ISBLANK(Paramètres!$B26),"",COUNTIF(Codes!AU27,1))</f>
        <v/>
      </c>
      <c r="AT20" s="54" t="str">
        <f>IF(ISBLANK(Paramètres!$B26),"",COUNTIF(Codes!AV27,1))</f>
        <v/>
      </c>
      <c r="AU20" s="54" t="str">
        <f>IF(ISBLANK(Paramètres!$B26),"",COUNTIF(Codes!AW27,1))</f>
        <v/>
      </c>
      <c r="AV20" s="54" t="str">
        <f>IF(ISBLANK(Paramètres!$B26),"",COUNTIF(Codes!AX27,1))</f>
        <v/>
      </c>
      <c r="AW20" s="54" t="str">
        <f>IF(ISBLANK(Paramètres!$B26),"",COUNTIF(Codes!AY27,1))</f>
        <v/>
      </c>
      <c r="AX20" s="54" t="str">
        <f>IF(ISBLANK(Paramètres!$B26),"",COUNTIF(Codes!AZ27,1))</f>
        <v/>
      </c>
      <c r="AY20" s="54" t="str">
        <f>IF(ISBLANK(Paramètres!$B26),"",COUNTIF(Codes!BA27,1))</f>
        <v/>
      </c>
      <c r="AZ20" s="54" t="str">
        <f>IF(ISBLANK(Paramètres!$B26),"",COUNTIF(Codes!BB27,1))</f>
        <v/>
      </c>
      <c r="BA20" s="54" t="str">
        <f>IF(ISBLANK(Paramètres!$B26),"",COUNTIF(Codes!BC27,1))</f>
        <v/>
      </c>
      <c r="BB20" s="54" t="str">
        <f>IF(ISBLANK(Paramètres!$B26),"",COUNTIF(Codes!BD27,1))</f>
        <v/>
      </c>
      <c r="BC20" s="54" t="str">
        <f>IF(ISBLANK(Paramètres!$B26),"",COUNTIF(Codes!BE27,1))</f>
        <v/>
      </c>
      <c r="BD20" s="54" t="str">
        <f>IF(ISBLANK(Paramètres!$B26),"",COUNTIF(Codes!BF27,1))</f>
        <v/>
      </c>
      <c r="BE20" s="54" t="str">
        <f>IF(ISBLANK(Paramètres!$B26),"",COUNTIF(Codes!BG27,1))</f>
        <v/>
      </c>
      <c r="BF20" s="54" t="str">
        <f>IF(ISBLANK(Paramètres!$B26),"",COUNTIF(Codes!BH27,1))</f>
        <v/>
      </c>
      <c r="BG20" s="54" t="str">
        <f>IF(ISBLANK(Paramètres!$B26),"",COUNTIF(Codes!BI27,1))</f>
        <v/>
      </c>
      <c r="BH20" s="54" t="str">
        <f>IF(ISBLANK(Paramètres!$B26),"",COUNTIF(Codes!BJ27,1))</f>
        <v/>
      </c>
      <c r="BI20" s="54" t="str">
        <f>IF(ISBLANK(Paramètres!$B26),"",COUNTIF(Codes!BK27,1))</f>
        <v/>
      </c>
      <c r="BJ20" s="54" t="str">
        <f>IF(ISBLANK(Paramètres!$B26),"",COUNTIF(Codes!BL27,1))</f>
        <v/>
      </c>
      <c r="BK20" s="54" t="str">
        <f>IF(ISBLANK(Paramètres!$B26),"",COUNTIF(Codes!BM27,1))</f>
        <v/>
      </c>
      <c r="BL20" s="54" t="str">
        <f>IF(ISBLANK(Paramètres!$B26),"",COUNTIF(Codes!BN27,1))</f>
        <v/>
      </c>
      <c r="BM20" s="54" t="str">
        <f>IF(ISBLANK(Paramètres!$B26),"",COUNTIF(Codes!BO27,1))</f>
        <v/>
      </c>
      <c r="BN20" s="54" t="str">
        <f>IF(ISBLANK(Paramètres!$B26),"",COUNTIF(Codes!BP27,1))</f>
        <v/>
      </c>
      <c r="BO20" s="54" t="str">
        <f>IF(ISBLANK(Paramètres!$B26),"",COUNTIF(Codes!BQ27,1))</f>
        <v/>
      </c>
      <c r="BP20" s="54" t="str">
        <f>IF(ISBLANK(Paramètres!$B26),"",COUNTIF(Codes!BR27,1))</f>
        <v/>
      </c>
      <c r="BQ20" s="54" t="str">
        <f>IF(ISBLANK(Paramètres!$B26),"",COUNTIF(Codes!BS27,1))</f>
        <v/>
      </c>
      <c r="BR20" s="54" t="str">
        <f>IF(ISBLANK(Paramètres!$B26),"",COUNTIF(Codes!BT27,1))</f>
        <v/>
      </c>
      <c r="BS20" s="54" t="str">
        <f>IF(ISBLANK(Paramètres!$B26),"",COUNTIF(Codes!BU27,1))</f>
        <v/>
      </c>
      <c r="BT20" s="54" t="str">
        <f>IF(ISBLANK(Paramètres!$B26),"",COUNTIF(Codes!BV27,1))</f>
        <v/>
      </c>
      <c r="BU20" s="54" t="str">
        <f>IF(ISBLANK(Paramètres!$B26),"",COUNTIF(Codes!BW27,1))</f>
        <v/>
      </c>
      <c r="BV20" s="54" t="str">
        <f>IF(ISBLANK(Paramètres!$B26),"",COUNTIF(Codes!BX27,1))</f>
        <v/>
      </c>
      <c r="BW20" s="54" t="str">
        <f>IF(ISBLANK(Paramètres!$B26),"",COUNTIF(Codes!BY27,1))</f>
        <v/>
      </c>
      <c r="BX20" s="54" t="str">
        <f>IF(ISBLANK(Paramètres!$B26),"",COUNTIF(Codes!BZ27,1))</f>
        <v/>
      </c>
      <c r="BY20" s="54" t="str">
        <f>IF(ISBLANK(Paramètres!$B26),"",COUNTIF(Codes!CA27,1))</f>
        <v/>
      </c>
      <c r="BZ20" s="54" t="str">
        <f>IF(ISBLANK(Paramètres!$B26),"",COUNTIF(Codes!CB27,1))</f>
        <v/>
      </c>
      <c r="CA20" s="54" t="str">
        <f>IF(ISBLANK(Paramètres!$B26),"",COUNTIF(Codes!CC27,1))</f>
        <v/>
      </c>
      <c r="CB20" s="54" t="str">
        <f>IF(ISBLANK(Paramètres!$B26),"",COUNTIF(Codes!CD27,1))</f>
        <v/>
      </c>
      <c r="CC20" s="54" t="str">
        <f>IF(ISBLANK(Paramètres!$B26),"",COUNTIF(Codes!CE27,1))</f>
        <v/>
      </c>
      <c r="CD20" s="54" t="str">
        <f>IF(ISBLANK(Paramètres!$B26),"",COUNTIF(Codes!CF27,1))</f>
        <v/>
      </c>
      <c r="CE20" s="54" t="str">
        <f>IF(ISBLANK(Paramètres!$B26),"",COUNTIF(Codes!CG27,1))</f>
        <v/>
      </c>
      <c r="CF20" s="54" t="str">
        <f>IF(ISBLANK(Paramètres!$B26),"",COUNTIF(Codes!CH27,1))</f>
        <v/>
      </c>
      <c r="CG20" s="54" t="str">
        <f>IF(ISBLANK(Paramètres!$B26),"",COUNTIF(Codes!CI27,1))</f>
        <v/>
      </c>
      <c r="CH20" s="54" t="str">
        <f>IF(ISBLANK(Paramètres!$B26),"",COUNTIF(Codes!CJ27,1))</f>
        <v/>
      </c>
      <c r="CI20" s="54" t="str">
        <f>IF(ISBLANK(Paramètres!$B26),"",COUNTIF(Codes!CK27,1))</f>
        <v/>
      </c>
      <c r="CJ20" s="54" t="str">
        <f>IF(ISBLANK(Paramètres!$B26),"",COUNTIF(Codes!CL27,1))</f>
        <v/>
      </c>
      <c r="CK20" s="54" t="str">
        <f>IF(ISBLANK(Paramètres!$B26),"",COUNTIF(Codes!CM27,1))</f>
        <v/>
      </c>
      <c r="CL20" s="54" t="str">
        <f>IF(ISBLANK(Paramètres!$B26),"",COUNTIF(Codes!CN27,1))</f>
        <v/>
      </c>
      <c r="CM20" s="54" t="str">
        <f>IF(ISBLANK(Paramètres!$B26),"",COUNTIF(Codes!CO27,1))</f>
        <v/>
      </c>
      <c r="CN20" s="54" t="str">
        <f>IF(ISBLANK(Paramètres!$B26),"",COUNTIF(Codes!CP27,1))</f>
        <v/>
      </c>
      <c r="CO20" s="54" t="str">
        <f>IF(ISBLANK(Paramètres!$B26),"",COUNTIF(Codes!CQ27,1))</f>
        <v/>
      </c>
      <c r="CP20" s="54" t="str">
        <f>IF(ISBLANK(Paramètres!$B26),"",COUNTIF(Codes!CR27,1))</f>
        <v/>
      </c>
      <c r="CQ20" s="54" t="str">
        <f>IF(ISBLANK(Paramètres!$B26),"",COUNTIF(Codes!CS27,1))</f>
        <v/>
      </c>
      <c r="CR20" s="54" t="str">
        <f>IF(ISBLANK(Paramètres!$B26),"",COUNTIF(Codes!CT27,1))</f>
        <v/>
      </c>
      <c r="CS20" s="54" t="str">
        <f>IF(ISBLANK(Paramètres!$B26),"",COUNTIF(Codes!CU27,1))</f>
        <v/>
      </c>
      <c r="CT20" s="54" t="str">
        <f>IF(ISBLANK(Paramètres!$B26),"",COUNTIF(Codes!CV27,1))</f>
        <v/>
      </c>
      <c r="CU20" s="54" t="str">
        <f>IF(ISBLANK(Paramètres!$B26),"",COUNTIF(Codes!CW27,1))</f>
        <v/>
      </c>
      <c r="CV20" s="54" t="str">
        <f>IF(ISBLANK(Paramètres!$B26),"",COUNTIF(Codes!CX27,1))</f>
        <v/>
      </c>
      <c r="CW20" s="54" t="str">
        <f>IF(ISBLANK(Paramètres!$B26),"",COUNTIF(Codes!CY27,1))</f>
        <v/>
      </c>
      <c r="CX20" s="54" t="str">
        <f>IF(ISBLANK(Paramètres!$B26),"",COUNTIF(Codes!CZ27,1))</f>
        <v/>
      </c>
      <c r="CY20" s="54" t="str">
        <f>IF(ISBLANK(Paramètres!$B26),"",COUNTIF(Codes!DA27,1))</f>
        <v/>
      </c>
      <c r="CZ20" s="54" t="str">
        <f>IF(ISBLANK(Paramètres!$B26),"",COUNTIF(Codes!DB27,1))</f>
        <v/>
      </c>
      <c r="DA20" s="54" t="str">
        <f>IF(ISBLANK(Paramètres!$B26),"",COUNTIF(Codes!DC27,1))</f>
        <v/>
      </c>
      <c r="DB20" s="54" t="str">
        <f>IF(ISBLANK(Paramètres!$B26),"",COUNTIF(Codes!DD27,1))</f>
        <v/>
      </c>
      <c r="DC20" s="54" t="str">
        <f>IF(ISBLANK(Paramètres!$B26),"",COUNTIF(Codes!DE27,1))</f>
        <v/>
      </c>
      <c r="DD20" s="54" t="str">
        <f>IF(ISBLANK(Paramètres!$B26),"",COUNTIF(Codes!DF27,1))</f>
        <v/>
      </c>
      <c r="DE20" s="54" t="str">
        <f>IF(ISBLANK(Paramètres!$B26),"",COUNTIF(Codes!DG27,1))</f>
        <v/>
      </c>
      <c r="DF20" s="54" t="str">
        <f>IF(ISBLANK(Paramètres!$B26),"",COUNTIF(Codes!DH27,1))</f>
        <v/>
      </c>
      <c r="DG20" s="54" t="str">
        <f>IF(ISBLANK(Paramètres!$B26),"",COUNTIF(Codes!DI27,1))</f>
        <v/>
      </c>
      <c r="DH20" s="54" t="str">
        <f>IF(ISBLANK(Paramètres!$B26),"",COUNTIF(Codes!DJ27,1))</f>
        <v/>
      </c>
      <c r="DI20" s="54" t="str">
        <f>IF(ISBLANK(Paramètres!$B26),"",COUNTIF(Codes!DK27,1))</f>
        <v/>
      </c>
      <c r="DJ20" s="54" t="str">
        <f>IF(ISBLANK(Paramètres!$B26),"",COUNTIF(Codes!DL27,1))</f>
        <v/>
      </c>
      <c r="DK20" s="54" t="str">
        <f>IF(ISBLANK(Paramètres!$B26),"",COUNTIF(Codes!DM27,1))</f>
        <v/>
      </c>
      <c r="DL20" s="54" t="str">
        <f>IF(ISBLANK(Paramètres!$B26),"",COUNTIF(Codes!DN27,1))</f>
        <v/>
      </c>
      <c r="DM20" s="54" t="str">
        <f>IF(ISBLANK(Paramètres!$B26),"",COUNTIF(Codes!DO27,1))</f>
        <v/>
      </c>
      <c r="DN20" s="54" t="str">
        <f>IF(ISBLANK(Paramètres!$B26),"",COUNTIF(Codes!DP27,1))</f>
        <v/>
      </c>
      <c r="DO20" s="54" t="str">
        <f>IF(ISBLANK(Paramètres!$B26),"",COUNTIF(Codes!DQ27,1))</f>
        <v/>
      </c>
      <c r="DP20" s="54" t="str">
        <f>IF(ISBLANK(Paramètres!$B26),"",COUNTIF(Codes!DR27,1))</f>
        <v/>
      </c>
      <c r="DQ20" s="54" t="str">
        <f>IF(ISBLANK(Paramètres!$B26),"",COUNTIF(Codes!DS27,1))</f>
        <v/>
      </c>
      <c r="DR20" s="54" t="str">
        <f>IF(ISBLANK(Paramètres!$B26),"",COUNTIF(Codes!DT27,1))</f>
        <v/>
      </c>
      <c r="DS20" s="54" t="str">
        <f>IF(ISBLANK(Paramètres!$B26),"",COUNTIF(Codes!DU27,1))</f>
        <v/>
      </c>
      <c r="DT20" s="54" t="str">
        <f>IF(ISBLANK(Paramètres!$B26),"",COUNTIF(Codes!DV27,1))</f>
        <v/>
      </c>
      <c r="DU20" s="54" t="str">
        <f>IF(ISBLANK(Paramètres!$B26),"",COUNTIF(Codes!DW27,1))</f>
        <v/>
      </c>
      <c r="DV20" s="54" t="str">
        <f>IF(ISBLANK(Paramètres!$B26),"",COUNTIF(Codes!DX27,1))</f>
        <v/>
      </c>
      <c r="DW20" s="54" t="str">
        <f>IF(ISBLANK(Paramètres!$B26),"",COUNTIF(Codes!DY27,1))</f>
        <v/>
      </c>
      <c r="DX20" s="54" t="str">
        <f>IF(ISBLANK(Paramètres!$B26),"",COUNTIF(Codes!DZ27,1))</f>
        <v/>
      </c>
      <c r="DY20" s="54" t="str">
        <f>IF(ISBLANK(Paramètres!$B26),"",COUNTIF(Codes!EA27,1))</f>
        <v/>
      </c>
      <c r="DZ20" s="54" t="str">
        <f>IF(ISBLANK(Paramètres!$B26),"",COUNTIF(Codes!EB27,1))</f>
        <v/>
      </c>
      <c r="EA20" s="54" t="str">
        <f>IF(ISBLANK(Paramètres!$B26),"",COUNTIF(Codes!EC27,1))</f>
        <v/>
      </c>
      <c r="EB20" s="54" t="str">
        <f>IF(ISBLANK(Paramètres!$B26),"",COUNTIF(Codes!ED27,1))</f>
        <v/>
      </c>
      <c r="EC20" s="54" t="str">
        <f>IF(ISBLANK(Paramètres!$B26),"",COUNTIF(Codes!EE27,1))</f>
        <v/>
      </c>
      <c r="ED20" s="54" t="str">
        <f>IF(ISBLANK(Paramètres!$B26),"",COUNTIF(Codes!EF27,1))</f>
        <v/>
      </c>
      <c r="EE20" s="54" t="str">
        <f>IF(ISBLANK(Paramètres!$B26),"",COUNTIF(Codes!EG27,1))</f>
        <v/>
      </c>
      <c r="EF20" s="54" t="str">
        <f>IF(ISBLANK(Paramètres!$B26),"",COUNTIF(Codes!EH27,1))</f>
        <v/>
      </c>
      <c r="EG20" s="54" t="str">
        <f>IF(ISBLANK(Paramètres!$B26),"",COUNTIF(Codes!EI27,1))</f>
        <v/>
      </c>
      <c r="EH20" s="54" t="str">
        <f>IF(ISBLANK(Paramètres!$B26),"",COUNTIF(Codes!EJ27,1))</f>
        <v/>
      </c>
      <c r="EI20" s="54" t="str">
        <f>IF(ISBLANK(Paramètres!$B26),"",COUNTIF(Codes!EK27,1))</f>
        <v/>
      </c>
      <c r="EJ20" s="54" t="str">
        <f>IF(ISBLANK(Paramètres!$B26),"",COUNTIF(Codes!EL27,1))</f>
        <v/>
      </c>
      <c r="EK20" s="54" t="str">
        <f>IF(ISBLANK(Paramètres!$B26),"",COUNTIF(Codes!EM27,1))</f>
        <v/>
      </c>
      <c r="EL20" s="54" t="str">
        <f>IF(ISBLANK(Paramètres!$B26),"",COUNTIF(Codes!EN27,1))</f>
        <v/>
      </c>
      <c r="EM20" s="54" t="str">
        <f>IF(ISBLANK(Paramètres!$B26),"",COUNTIF(Codes!EO27,1))</f>
        <v/>
      </c>
      <c r="EN20" s="54" t="str">
        <f>IF(ISBLANK(Paramètres!$B26),"",COUNTIF(Codes!EP27,1))</f>
        <v/>
      </c>
      <c r="EO20" s="54" t="str">
        <f>IF(ISBLANK(Paramètres!$B26),"",COUNTIF(Codes!EQ27,1))</f>
        <v/>
      </c>
      <c r="EP20" s="54" t="str">
        <f>IF(ISBLANK(Paramètres!$B26),"",COUNTIF(Codes!ER27,1))</f>
        <v/>
      </c>
      <c r="EQ20" s="54" t="str">
        <f>IF(ISBLANK(Paramètres!$B26),"",COUNTIF(Codes!ES27,1))</f>
        <v/>
      </c>
      <c r="ER20" s="54" t="str">
        <f>IF(ISBLANK(Paramètres!$B26),"",COUNTIF(Codes!ET27,1))</f>
        <v/>
      </c>
      <c r="ES20" s="54" t="str">
        <f>IF(ISBLANK(Paramètres!$B26),"",COUNTIF(Codes!EU27,1))</f>
        <v/>
      </c>
      <c r="ET20" s="54" t="str">
        <f>IF(ISBLANK(Paramètres!$B26),"",COUNTIF(Codes!EV27,1))</f>
        <v/>
      </c>
      <c r="EU20" s="54" t="str">
        <f>IF(ISBLANK(Paramètres!$B26),"",COUNTIF(Codes!EW27,1))</f>
        <v/>
      </c>
      <c r="EV20" s="54" t="str">
        <f>IF(ISBLANK(Paramètres!$B26),"",COUNTIF(Codes!EX27,1))</f>
        <v/>
      </c>
      <c r="EW20" s="54" t="str">
        <f>IF(ISBLANK(Paramètres!$B26),"",COUNTIF(Codes!EY27,1))</f>
        <v/>
      </c>
      <c r="EX20" s="54" t="str">
        <f>IF(ISBLANK(Paramètres!$B26),"",COUNTIF(Codes!EZ27,1))</f>
        <v/>
      </c>
      <c r="EY20" s="54" t="str">
        <f>IF(ISBLANK(Paramètres!$B26),"",COUNTIF(Codes!FA27,1))</f>
        <v/>
      </c>
      <c r="EZ20" s="54" t="str">
        <f>IF(ISBLANK(Paramètres!$B26),"",COUNTIF(Codes!FB27,1))</f>
        <v/>
      </c>
      <c r="FA20" s="54" t="str">
        <f>IF(ISBLANK(Paramètres!$B26),"",COUNTIF(Codes!FC27,1))</f>
        <v/>
      </c>
      <c r="FB20" s="54" t="str">
        <f>IF(ISBLANK(Paramètres!$B26),"",COUNTIF(Codes!FD27,1))</f>
        <v/>
      </c>
      <c r="FC20" s="54" t="str">
        <f>IF(ISBLANK(Paramètres!$B26),"",COUNTIF(Codes!FE27,1))</f>
        <v/>
      </c>
      <c r="FD20" s="54" t="str">
        <f>IF(ISBLANK(Paramètres!$B26),"",COUNTIF(Codes!FF27,1))</f>
        <v/>
      </c>
      <c r="FE20" s="54" t="str">
        <f>IF(ISBLANK(Paramètres!$B26),"",COUNTIF(Codes!FG27,1))</f>
        <v/>
      </c>
      <c r="FF20" s="54" t="str">
        <f>IF(ISBLANK(Paramètres!$B26),"",COUNTIF(Codes!FH27,1))</f>
        <v/>
      </c>
      <c r="FG20" s="54" t="str">
        <f>IF(ISBLANK(Paramètres!$B26),"",COUNTIF(Codes!FI27,1))</f>
        <v/>
      </c>
      <c r="FH20" s="54" t="str">
        <f>IF(ISBLANK(Paramètres!$B26),"",COUNTIF(Codes!FJ27,1))</f>
        <v/>
      </c>
      <c r="FI20" s="54" t="str">
        <f>IF(ISBLANK(Paramètres!$B26),"",COUNTIF(Codes!FK27,1))</f>
        <v/>
      </c>
      <c r="FJ20" s="54" t="str">
        <f>IF(ISBLANK(Paramètres!$B26),"",COUNTIF(Codes!FL27,1))</f>
        <v/>
      </c>
      <c r="FK20" s="54" t="str">
        <f>IF(ISBLANK(Paramètres!$B26),"",COUNTIF(Codes!FM27,1))</f>
        <v/>
      </c>
      <c r="FL20" s="54" t="str">
        <f>IF(ISBLANK(Paramètres!$B26),"",COUNTIF(Codes!FN27,1))</f>
        <v/>
      </c>
      <c r="FM20" s="54" t="str">
        <f>IF(ISBLANK(Paramètres!$B26),"",COUNTIF(Codes!FO27,1))</f>
        <v/>
      </c>
      <c r="FN20" s="54" t="str">
        <f>IF(ISBLANK(Paramètres!$B26),"",COUNTIF(Codes!FP27,1))</f>
        <v/>
      </c>
      <c r="FO20" s="54" t="str">
        <f>IF(ISBLANK(Paramètres!$B26),"",COUNTIF(Codes!FQ27,1))</f>
        <v/>
      </c>
      <c r="FP20" s="54" t="str">
        <f>IF(ISBLANK(Paramètres!$B26),"",COUNTIF(Codes!FR27,1))</f>
        <v/>
      </c>
      <c r="FQ20" s="54" t="str">
        <f>IF(ISBLANK(Paramètres!$B26),"",COUNTIF(Codes!FS27,1))</f>
        <v/>
      </c>
      <c r="FR20" s="54" t="str">
        <f>IF(ISBLANK(Paramètres!$B26),"",COUNTIF(Codes!FT27,1))</f>
        <v/>
      </c>
      <c r="FS20" s="54" t="str">
        <f>IF(ISBLANK(Paramètres!$B26),"",COUNTIF(Codes!FU27,1))</f>
        <v/>
      </c>
      <c r="FT20" s="54" t="str">
        <f>IF(ISBLANK(Paramètres!$B26),"",COUNTIF(Codes!FV27,1))</f>
        <v/>
      </c>
      <c r="FU20" s="54" t="str">
        <f>IF(ISBLANK(Paramètres!$B26),"",COUNTIF(Codes!FW27,1))</f>
        <v/>
      </c>
      <c r="FV20" s="54" t="str">
        <f>IF(ISBLANK(Paramètres!$B26),"",COUNTIF(Codes!FX27,1))</f>
        <v/>
      </c>
      <c r="FW20" s="54" t="str">
        <f>IF(ISBLANK(Paramètres!$B26),"",COUNTIF(Codes!FY27,1))</f>
        <v/>
      </c>
      <c r="FX20" s="54" t="str">
        <f>IF(ISBLANK(Paramètres!$B26),"",COUNTIF(Codes!FZ27,1))</f>
        <v/>
      </c>
      <c r="FY20" s="54" t="str">
        <f>IF(ISBLANK(Paramètres!$B26),"",COUNTIF(Codes!GA27,1))</f>
        <v/>
      </c>
      <c r="FZ20" s="54" t="str">
        <f>IF(ISBLANK(Paramètres!$B26),"",COUNTIF(Codes!GB27,1))</f>
        <v/>
      </c>
      <c r="GA20" s="54" t="str">
        <f>IF(ISBLANK(Paramètres!$B26),"",COUNTIF(Codes!GC27,1))</f>
        <v/>
      </c>
      <c r="GB20" s="54" t="str">
        <f>IF(ISBLANK(Paramètres!$B26),"",COUNTIF(Codes!GD27,1))</f>
        <v/>
      </c>
      <c r="GC20" s="54" t="str">
        <f>IF(ISBLANK(Paramètres!$B26),"",COUNTIF(Codes!GE27,1))</f>
        <v/>
      </c>
      <c r="GD20" s="54" t="str">
        <f>IF(ISBLANK(Paramètres!$B26),"",COUNTIF(Codes!GF27,1))</f>
        <v/>
      </c>
      <c r="GE20" s="54" t="str">
        <f>IF(ISBLANK(Paramètres!$B26),"",COUNTIF(Codes!GG27,1))</f>
        <v/>
      </c>
      <c r="GF20" s="54" t="str">
        <f>IF(ISBLANK(Paramètres!$B26),"",COUNTIF(Codes!GH27,1))</f>
        <v/>
      </c>
      <c r="GG20" s="54" t="str">
        <f>IF(ISBLANK(Paramètres!$B26),"",COUNTIF(Codes!GI27,1))</f>
        <v/>
      </c>
      <c r="GH20" s="54" t="str">
        <f>IF(ISBLANK(Paramètres!$B26),"",COUNTIF(Codes!GJ27,1))</f>
        <v/>
      </c>
      <c r="GI20" s="54" t="str">
        <f>IF(ISBLANK(Paramètres!$B26),"",COUNTIF(Codes!GK27,1))</f>
        <v/>
      </c>
      <c r="GJ20" s="54" t="str">
        <f>IF(ISBLANK(Paramètres!$B26),"",COUNTIF(Codes!GL27,1))</f>
        <v/>
      </c>
      <c r="GK20" s="54" t="str">
        <f>IF(ISBLANK(Paramètres!$B26),"",COUNTIF(Codes!GM27,1))</f>
        <v/>
      </c>
      <c r="GL20" s="54" t="str">
        <f>IF(ISBLANK(Paramètres!$B26),"",COUNTIF(Codes!GN27,1))</f>
        <v/>
      </c>
      <c r="GM20" s="54" t="str">
        <f>IF(ISBLANK(Paramètres!B26),"",AVERAGE(B20:CX20))</f>
        <v/>
      </c>
      <c r="GN20" s="54" t="str">
        <f>IF(ISBLANK(Paramètres!B26),"",AVERAGE(CY20:GL20))</f>
        <v/>
      </c>
      <c r="GO20" s="54" t="str">
        <f>IF(ISBLANK(Paramètres!B26),"",AVERAGE(C20:GL20))</f>
        <v/>
      </c>
      <c r="GP20" s="54" t="str">
        <f>IF(ISBLANK(Paramètres!B26),"",AVERAGE(CY20:DZ20))</f>
        <v/>
      </c>
      <c r="GQ20" s="54" t="str">
        <f>IF(ISBLANK(Paramètres!B26),"",AVERAGE(EA20:FK20))</f>
        <v/>
      </c>
      <c r="GR20" s="54" t="str">
        <f>IF(ISBLANK(Paramètres!B26),"",AVERAGE(FL20:FW20))</f>
        <v/>
      </c>
      <c r="GS20" s="54" t="str">
        <f>IF(ISBLANK(Paramètres!B26),"",AVERAGE(FX20:GL20))</f>
        <v/>
      </c>
      <c r="GT20" s="54" t="str">
        <f>IF(ISBLANK(Paramètres!B26),"",AVERAGE(Calculs!M20:R20,Calculs!AN20:AY20,Calculs!BE20:BI20,Calculs!BT20:BX20,Calculs!CD20:CO20))</f>
        <v/>
      </c>
      <c r="GU20" s="54" t="str">
        <f>IF(ISBLANK(Paramètres!B26),"",AVERAGE(Calculs!AI20:AM20,Calculs!BJ20:BP20,Calculs!BY20:CC20))</f>
        <v/>
      </c>
      <c r="GV20" s="54" t="str">
        <f>IF(ISBLANK(Paramètres!B26),"",AVERAGE(Calculs!B20:L20,Calculs!S20:AH20,Calculs!AZ20:BD20,Calculs!BQ20:BS20))</f>
        <v/>
      </c>
      <c r="GW20" s="54" t="str">
        <f>IF(ISBLANK(Paramètres!B26),"",AVERAGE(CP20:CX20))</f>
        <v/>
      </c>
    </row>
    <row r="21" spans="1:205" s="23" customFormat="1" ht="24" customHeight="1" thickBot="1" x14ac:dyDescent="0.4">
      <c r="A21" s="22" t="str">
        <f>Codes!C28</f>
        <v/>
      </c>
      <c r="B21" s="54" t="str">
        <f>IF(ISBLANK(Paramètres!$B27),"",COUNTIF(Codes!D28,1))</f>
        <v/>
      </c>
      <c r="C21" s="54" t="str">
        <f>IF(ISBLANK(Paramètres!$B27),"",COUNTIF(Codes!E28,1))</f>
        <v/>
      </c>
      <c r="D21" s="54" t="str">
        <f>IF(ISBLANK(Paramètres!$B27),"",COUNTIF(Codes!F28,1))</f>
        <v/>
      </c>
      <c r="E21" s="54" t="str">
        <f>IF(ISBLANK(Paramètres!$B27),"",COUNTIF(Codes!G28,1))</f>
        <v/>
      </c>
      <c r="F21" s="54" t="str">
        <f>IF(ISBLANK(Paramètres!$B27),"",COUNTIF(Codes!H28,1))</f>
        <v/>
      </c>
      <c r="G21" s="54" t="str">
        <f>IF(ISBLANK(Paramètres!$B27),"",COUNTIF(Codes!I28,1))</f>
        <v/>
      </c>
      <c r="H21" s="54" t="str">
        <f>IF(ISBLANK(Paramètres!$B27),"",COUNTIF(Codes!J28,1))</f>
        <v/>
      </c>
      <c r="I21" s="54" t="str">
        <f>IF(ISBLANK(Paramètres!$B27),"",COUNTIF(Codes!K28,1))</f>
        <v/>
      </c>
      <c r="J21" s="54" t="str">
        <f>IF(ISBLANK(Paramètres!$B27),"",COUNTIF(Codes!L28,1))</f>
        <v/>
      </c>
      <c r="K21" s="54" t="str">
        <f>IF(ISBLANK(Paramètres!$B27),"",COUNTIF(Codes!M28,1))</f>
        <v/>
      </c>
      <c r="L21" s="54" t="str">
        <f>IF(ISBLANK(Paramètres!$B27),"",COUNTIF(Codes!N28,1))</f>
        <v/>
      </c>
      <c r="M21" s="54" t="str">
        <f>IF(ISBLANK(Paramètres!$B27),"",COUNTIF(Codes!O28,1))</f>
        <v/>
      </c>
      <c r="N21" s="54" t="str">
        <f>IF(ISBLANK(Paramètres!$B27),"",COUNTIF(Codes!P28,1))</f>
        <v/>
      </c>
      <c r="O21" s="54" t="str">
        <f>IF(ISBLANK(Paramètres!$B27),"",COUNTIF(Codes!Q28,1))</f>
        <v/>
      </c>
      <c r="P21" s="54" t="str">
        <f>IF(ISBLANK(Paramètres!$B27),"",COUNTIF(Codes!R28,1))</f>
        <v/>
      </c>
      <c r="Q21" s="54" t="str">
        <f>IF(ISBLANK(Paramètres!$B27),"",COUNTIF(Codes!S28,1))</f>
        <v/>
      </c>
      <c r="R21" s="54" t="str">
        <f>IF(ISBLANK(Paramètres!$B27),"",COUNTIF(Codes!T28,1))</f>
        <v/>
      </c>
      <c r="S21" s="54" t="str">
        <f>IF(ISBLANK(Paramètres!$B27),"",COUNTIF(Codes!U28,1))</f>
        <v/>
      </c>
      <c r="T21" s="54" t="str">
        <f>IF(ISBLANK(Paramètres!$B27),"",COUNTIF(Codes!V28,1))</f>
        <v/>
      </c>
      <c r="U21" s="54" t="str">
        <f>IF(ISBLANK(Paramètres!$B27),"",COUNTIF(Codes!W28,1))</f>
        <v/>
      </c>
      <c r="V21" s="54" t="str">
        <f>IF(ISBLANK(Paramètres!$B27),"",COUNTIF(Codes!X28,1))</f>
        <v/>
      </c>
      <c r="W21" s="54" t="str">
        <f>IF(ISBLANK(Paramètres!$B27),"",COUNTIF(Codes!Y28,1))</f>
        <v/>
      </c>
      <c r="X21" s="54" t="str">
        <f>IF(ISBLANK(Paramètres!$B27),"",COUNTIF(Codes!Z28,1))</f>
        <v/>
      </c>
      <c r="Y21" s="54" t="str">
        <f>IF(ISBLANK(Paramètres!$B27),"",COUNTIF(Codes!AA28,1))</f>
        <v/>
      </c>
      <c r="Z21" s="54" t="str">
        <f>IF(ISBLANK(Paramètres!$B27),"",COUNTIF(Codes!AB28,1))</f>
        <v/>
      </c>
      <c r="AA21" s="54" t="str">
        <f>IF(ISBLANK(Paramètres!$B27),"",COUNTIF(Codes!AC28,1))</f>
        <v/>
      </c>
      <c r="AB21" s="54" t="str">
        <f>IF(ISBLANK(Paramètres!$B27),"",COUNTIF(Codes!AD28,1))</f>
        <v/>
      </c>
      <c r="AC21" s="54" t="str">
        <f>IF(ISBLANK(Paramètres!$B27),"",COUNTIF(Codes!AE28,1))</f>
        <v/>
      </c>
      <c r="AD21" s="54" t="str">
        <f>IF(ISBLANK(Paramètres!$B27),"",COUNTIF(Codes!AF28,1))</f>
        <v/>
      </c>
      <c r="AE21" s="54" t="str">
        <f>IF(ISBLANK(Paramètres!$B27),"",COUNTIF(Codes!AG28,1))</f>
        <v/>
      </c>
      <c r="AF21" s="54" t="str">
        <f>IF(ISBLANK(Paramètres!$B27),"",COUNTIF(Codes!AH28,1))</f>
        <v/>
      </c>
      <c r="AG21" s="54" t="str">
        <f>IF(ISBLANK(Paramètres!$B27),"",COUNTIF(Codes!AI28,1))</f>
        <v/>
      </c>
      <c r="AH21" s="54" t="str">
        <f>IF(ISBLANK(Paramètres!$B27),"",COUNTIF(Codes!AJ28,1))</f>
        <v/>
      </c>
      <c r="AI21" s="54" t="str">
        <f>IF(ISBLANK(Paramètres!$B27),"",COUNTIF(Codes!AK28,1))</f>
        <v/>
      </c>
      <c r="AJ21" s="54" t="str">
        <f>IF(ISBLANK(Paramètres!$B27),"",COUNTIF(Codes!AL28,1))</f>
        <v/>
      </c>
      <c r="AK21" s="54" t="str">
        <f>IF(ISBLANK(Paramètres!$B27),"",COUNTIF(Codes!AM28,1))</f>
        <v/>
      </c>
      <c r="AL21" s="54" t="str">
        <f>IF(ISBLANK(Paramètres!$B27),"",COUNTIF(Codes!AN28,1))</f>
        <v/>
      </c>
      <c r="AM21" s="54" t="str">
        <f>IF(ISBLANK(Paramètres!$B27),"",COUNTIF(Codes!AO28,1))</f>
        <v/>
      </c>
      <c r="AN21" s="54" t="str">
        <f>IF(ISBLANK(Paramètres!$B27),"",COUNTIF(Codes!AP28,1))</f>
        <v/>
      </c>
      <c r="AO21" s="54" t="str">
        <f>IF(ISBLANK(Paramètres!$B27),"",COUNTIF(Codes!AQ28,1))</f>
        <v/>
      </c>
      <c r="AP21" s="54" t="str">
        <f>IF(ISBLANK(Paramètres!$B27),"",COUNTIF(Codes!AR28,1))</f>
        <v/>
      </c>
      <c r="AQ21" s="54" t="str">
        <f>IF(ISBLANK(Paramètres!$B27),"",COUNTIF(Codes!AS28,1))</f>
        <v/>
      </c>
      <c r="AR21" s="54" t="str">
        <f>IF(ISBLANK(Paramètres!$B27),"",COUNTIF(Codes!AT28,1))</f>
        <v/>
      </c>
      <c r="AS21" s="54" t="str">
        <f>IF(ISBLANK(Paramètres!$B27),"",COUNTIF(Codes!AU28,1))</f>
        <v/>
      </c>
      <c r="AT21" s="54" t="str">
        <f>IF(ISBLANK(Paramètres!$B27),"",COUNTIF(Codes!AV28,1))</f>
        <v/>
      </c>
      <c r="AU21" s="54" t="str">
        <f>IF(ISBLANK(Paramètres!$B27),"",COUNTIF(Codes!AW28,1))</f>
        <v/>
      </c>
      <c r="AV21" s="54" t="str">
        <f>IF(ISBLANK(Paramètres!$B27),"",COUNTIF(Codes!AX28,1))</f>
        <v/>
      </c>
      <c r="AW21" s="54" t="str">
        <f>IF(ISBLANK(Paramètres!$B27),"",COUNTIF(Codes!AY28,1))</f>
        <v/>
      </c>
      <c r="AX21" s="54" t="str">
        <f>IF(ISBLANK(Paramètres!$B27),"",COUNTIF(Codes!AZ28,1))</f>
        <v/>
      </c>
      <c r="AY21" s="54" t="str">
        <f>IF(ISBLANK(Paramètres!$B27),"",COUNTIF(Codes!BA28,1))</f>
        <v/>
      </c>
      <c r="AZ21" s="54" t="str">
        <f>IF(ISBLANK(Paramètres!$B27),"",COUNTIF(Codes!BB28,1))</f>
        <v/>
      </c>
      <c r="BA21" s="54" t="str">
        <f>IF(ISBLANK(Paramètres!$B27),"",COUNTIF(Codes!BC28,1))</f>
        <v/>
      </c>
      <c r="BB21" s="54" t="str">
        <f>IF(ISBLANK(Paramètres!$B27),"",COUNTIF(Codes!BD28,1))</f>
        <v/>
      </c>
      <c r="BC21" s="54" t="str">
        <f>IF(ISBLANK(Paramètres!$B27),"",COUNTIF(Codes!BE28,1))</f>
        <v/>
      </c>
      <c r="BD21" s="54" t="str">
        <f>IF(ISBLANK(Paramètres!$B27),"",COUNTIF(Codes!BF28,1))</f>
        <v/>
      </c>
      <c r="BE21" s="54" t="str">
        <f>IF(ISBLANK(Paramètres!$B27),"",COUNTIF(Codes!BG28,1))</f>
        <v/>
      </c>
      <c r="BF21" s="54" t="str">
        <f>IF(ISBLANK(Paramètres!$B27),"",COUNTIF(Codes!BH28,1))</f>
        <v/>
      </c>
      <c r="BG21" s="54" t="str">
        <f>IF(ISBLANK(Paramètres!$B27),"",COUNTIF(Codes!BI28,1))</f>
        <v/>
      </c>
      <c r="BH21" s="54" t="str">
        <f>IF(ISBLANK(Paramètres!$B27),"",COUNTIF(Codes!BJ28,1))</f>
        <v/>
      </c>
      <c r="BI21" s="54" t="str">
        <f>IF(ISBLANK(Paramètres!$B27),"",COUNTIF(Codes!BK28,1))</f>
        <v/>
      </c>
      <c r="BJ21" s="54" t="str">
        <f>IF(ISBLANK(Paramètres!$B27),"",COUNTIF(Codes!BL28,1))</f>
        <v/>
      </c>
      <c r="BK21" s="54" t="str">
        <f>IF(ISBLANK(Paramètres!$B27),"",COUNTIF(Codes!BM28,1))</f>
        <v/>
      </c>
      <c r="BL21" s="54" t="str">
        <f>IF(ISBLANK(Paramètres!$B27),"",COUNTIF(Codes!BN28,1))</f>
        <v/>
      </c>
      <c r="BM21" s="54" t="str">
        <f>IF(ISBLANK(Paramètres!$B27),"",COUNTIF(Codes!BO28,1))</f>
        <v/>
      </c>
      <c r="BN21" s="54" t="str">
        <f>IF(ISBLANK(Paramètres!$B27),"",COUNTIF(Codes!BP28,1))</f>
        <v/>
      </c>
      <c r="BO21" s="54" t="str">
        <f>IF(ISBLANK(Paramètres!$B27),"",COUNTIF(Codes!BQ28,1))</f>
        <v/>
      </c>
      <c r="BP21" s="54" t="str">
        <f>IF(ISBLANK(Paramètres!$B27),"",COUNTIF(Codes!BR28,1))</f>
        <v/>
      </c>
      <c r="BQ21" s="54" t="str">
        <f>IF(ISBLANK(Paramètres!$B27),"",COUNTIF(Codes!BS28,1))</f>
        <v/>
      </c>
      <c r="BR21" s="54" t="str">
        <f>IF(ISBLANK(Paramètres!$B27),"",COUNTIF(Codes!BT28,1))</f>
        <v/>
      </c>
      <c r="BS21" s="54" t="str">
        <f>IF(ISBLANK(Paramètres!$B27),"",COUNTIF(Codes!BU28,1))</f>
        <v/>
      </c>
      <c r="BT21" s="54" t="str">
        <f>IF(ISBLANK(Paramètres!$B27),"",COUNTIF(Codes!BV28,1))</f>
        <v/>
      </c>
      <c r="BU21" s="54" t="str">
        <f>IF(ISBLANK(Paramètres!$B27),"",COUNTIF(Codes!BW28,1))</f>
        <v/>
      </c>
      <c r="BV21" s="54" t="str">
        <f>IF(ISBLANK(Paramètres!$B27),"",COUNTIF(Codes!BX28,1))</f>
        <v/>
      </c>
      <c r="BW21" s="54" t="str">
        <f>IF(ISBLANK(Paramètres!$B27),"",COUNTIF(Codes!BY28,1))</f>
        <v/>
      </c>
      <c r="BX21" s="54" t="str">
        <f>IF(ISBLANK(Paramètres!$B27),"",COUNTIF(Codes!BZ28,1))</f>
        <v/>
      </c>
      <c r="BY21" s="54" t="str">
        <f>IF(ISBLANK(Paramètres!$B27),"",COUNTIF(Codes!CA28,1))</f>
        <v/>
      </c>
      <c r="BZ21" s="54" t="str">
        <f>IF(ISBLANK(Paramètres!$B27),"",COUNTIF(Codes!CB28,1))</f>
        <v/>
      </c>
      <c r="CA21" s="54" t="str">
        <f>IF(ISBLANK(Paramètres!$B27),"",COUNTIF(Codes!CC28,1))</f>
        <v/>
      </c>
      <c r="CB21" s="54" t="str">
        <f>IF(ISBLANK(Paramètres!$B27),"",COUNTIF(Codes!CD28,1))</f>
        <v/>
      </c>
      <c r="CC21" s="54" t="str">
        <f>IF(ISBLANK(Paramètres!$B27),"",COUNTIF(Codes!CE28,1))</f>
        <v/>
      </c>
      <c r="CD21" s="54" t="str">
        <f>IF(ISBLANK(Paramètres!$B27),"",COUNTIF(Codes!CF28,1))</f>
        <v/>
      </c>
      <c r="CE21" s="54" t="str">
        <f>IF(ISBLANK(Paramètres!$B27),"",COUNTIF(Codes!CG28,1))</f>
        <v/>
      </c>
      <c r="CF21" s="54" t="str">
        <f>IF(ISBLANK(Paramètres!$B27),"",COUNTIF(Codes!CH28,1))</f>
        <v/>
      </c>
      <c r="CG21" s="54" t="str">
        <f>IF(ISBLANK(Paramètres!$B27),"",COUNTIF(Codes!CI28,1))</f>
        <v/>
      </c>
      <c r="CH21" s="54" t="str">
        <f>IF(ISBLANK(Paramètres!$B27),"",COUNTIF(Codes!CJ28,1))</f>
        <v/>
      </c>
      <c r="CI21" s="54" t="str">
        <f>IF(ISBLANK(Paramètres!$B27),"",COUNTIF(Codes!CK28,1))</f>
        <v/>
      </c>
      <c r="CJ21" s="54" t="str">
        <f>IF(ISBLANK(Paramètres!$B27),"",COUNTIF(Codes!CL28,1))</f>
        <v/>
      </c>
      <c r="CK21" s="54" t="str">
        <f>IF(ISBLANK(Paramètres!$B27),"",COUNTIF(Codes!CM28,1))</f>
        <v/>
      </c>
      <c r="CL21" s="54" t="str">
        <f>IF(ISBLANK(Paramètres!$B27),"",COUNTIF(Codes!CN28,1))</f>
        <v/>
      </c>
      <c r="CM21" s="54" t="str">
        <f>IF(ISBLANK(Paramètres!$B27),"",COUNTIF(Codes!CO28,1))</f>
        <v/>
      </c>
      <c r="CN21" s="54" t="str">
        <f>IF(ISBLANK(Paramètres!$B27),"",COUNTIF(Codes!CP28,1))</f>
        <v/>
      </c>
      <c r="CO21" s="54" t="str">
        <f>IF(ISBLANK(Paramètres!$B27),"",COUNTIF(Codes!CQ28,1))</f>
        <v/>
      </c>
      <c r="CP21" s="54" t="str">
        <f>IF(ISBLANK(Paramètres!$B27),"",COUNTIF(Codes!CR28,1))</f>
        <v/>
      </c>
      <c r="CQ21" s="54" t="str">
        <f>IF(ISBLANK(Paramètres!$B27),"",COUNTIF(Codes!CS28,1))</f>
        <v/>
      </c>
      <c r="CR21" s="54" t="str">
        <f>IF(ISBLANK(Paramètres!$B27),"",COUNTIF(Codes!CT28,1))</f>
        <v/>
      </c>
      <c r="CS21" s="54" t="str">
        <f>IF(ISBLANK(Paramètres!$B27),"",COUNTIF(Codes!CU28,1))</f>
        <v/>
      </c>
      <c r="CT21" s="54" t="str">
        <f>IF(ISBLANK(Paramètres!$B27),"",COUNTIF(Codes!CV28,1))</f>
        <v/>
      </c>
      <c r="CU21" s="54" t="str">
        <f>IF(ISBLANK(Paramètres!$B27),"",COUNTIF(Codes!CW28,1))</f>
        <v/>
      </c>
      <c r="CV21" s="54" t="str">
        <f>IF(ISBLANK(Paramètres!$B27),"",COUNTIF(Codes!CX28,1))</f>
        <v/>
      </c>
      <c r="CW21" s="54" t="str">
        <f>IF(ISBLANK(Paramètres!$B27),"",COUNTIF(Codes!CY28,1))</f>
        <v/>
      </c>
      <c r="CX21" s="54" t="str">
        <f>IF(ISBLANK(Paramètres!$B27),"",COUNTIF(Codes!CZ28,1))</f>
        <v/>
      </c>
      <c r="CY21" s="54" t="str">
        <f>IF(ISBLANK(Paramètres!$B27),"",COUNTIF(Codes!DA28,1))</f>
        <v/>
      </c>
      <c r="CZ21" s="54" t="str">
        <f>IF(ISBLANK(Paramètres!$B27),"",COUNTIF(Codes!DB28,1))</f>
        <v/>
      </c>
      <c r="DA21" s="54" t="str">
        <f>IF(ISBLANK(Paramètres!$B27),"",COUNTIF(Codes!DC28,1))</f>
        <v/>
      </c>
      <c r="DB21" s="54" t="str">
        <f>IF(ISBLANK(Paramètres!$B27),"",COUNTIF(Codes!DD28,1))</f>
        <v/>
      </c>
      <c r="DC21" s="54" t="str">
        <f>IF(ISBLANK(Paramètres!$B27),"",COUNTIF(Codes!DE28,1))</f>
        <v/>
      </c>
      <c r="DD21" s="54" t="str">
        <f>IF(ISBLANK(Paramètres!$B27),"",COUNTIF(Codes!DF28,1))</f>
        <v/>
      </c>
      <c r="DE21" s="54" t="str">
        <f>IF(ISBLANK(Paramètres!$B27),"",COUNTIF(Codes!DG28,1))</f>
        <v/>
      </c>
      <c r="DF21" s="54" t="str">
        <f>IF(ISBLANK(Paramètres!$B27),"",COUNTIF(Codes!DH28,1))</f>
        <v/>
      </c>
      <c r="DG21" s="54" t="str">
        <f>IF(ISBLANK(Paramètres!$B27),"",COUNTIF(Codes!DI28,1))</f>
        <v/>
      </c>
      <c r="DH21" s="54" t="str">
        <f>IF(ISBLANK(Paramètres!$B27),"",COUNTIF(Codes!DJ28,1))</f>
        <v/>
      </c>
      <c r="DI21" s="54" t="str">
        <f>IF(ISBLANK(Paramètres!$B27),"",COUNTIF(Codes!DK28,1))</f>
        <v/>
      </c>
      <c r="DJ21" s="54" t="str">
        <f>IF(ISBLANK(Paramètres!$B27),"",COUNTIF(Codes!DL28,1))</f>
        <v/>
      </c>
      <c r="DK21" s="54" t="str">
        <f>IF(ISBLANK(Paramètres!$B27),"",COUNTIF(Codes!DM28,1))</f>
        <v/>
      </c>
      <c r="DL21" s="54" t="str">
        <f>IF(ISBLANK(Paramètres!$B27),"",COUNTIF(Codes!DN28,1))</f>
        <v/>
      </c>
      <c r="DM21" s="54" t="str">
        <f>IF(ISBLANK(Paramètres!$B27),"",COUNTIF(Codes!DO28,1))</f>
        <v/>
      </c>
      <c r="DN21" s="54" t="str">
        <f>IF(ISBLANK(Paramètres!$B27),"",COUNTIF(Codes!DP28,1))</f>
        <v/>
      </c>
      <c r="DO21" s="54" t="str">
        <f>IF(ISBLANK(Paramètres!$B27),"",COUNTIF(Codes!DQ28,1))</f>
        <v/>
      </c>
      <c r="DP21" s="54" t="str">
        <f>IF(ISBLANK(Paramètres!$B27),"",COUNTIF(Codes!DR28,1))</f>
        <v/>
      </c>
      <c r="DQ21" s="54" t="str">
        <f>IF(ISBLANK(Paramètres!$B27),"",COUNTIF(Codes!DS28,1))</f>
        <v/>
      </c>
      <c r="DR21" s="54" t="str">
        <f>IF(ISBLANK(Paramètres!$B27),"",COUNTIF(Codes!DT28,1))</f>
        <v/>
      </c>
      <c r="DS21" s="54" t="str">
        <f>IF(ISBLANK(Paramètres!$B27),"",COUNTIF(Codes!DU28,1))</f>
        <v/>
      </c>
      <c r="DT21" s="54" t="str">
        <f>IF(ISBLANK(Paramètres!$B27),"",COUNTIF(Codes!DV28,1))</f>
        <v/>
      </c>
      <c r="DU21" s="54" t="str">
        <f>IF(ISBLANK(Paramètres!$B27),"",COUNTIF(Codes!DW28,1))</f>
        <v/>
      </c>
      <c r="DV21" s="54" t="str">
        <f>IF(ISBLANK(Paramètres!$B27),"",COUNTIF(Codes!DX28,1))</f>
        <v/>
      </c>
      <c r="DW21" s="54" t="str">
        <f>IF(ISBLANK(Paramètres!$B27),"",COUNTIF(Codes!DY28,1))</f>
        <v/>
      </c>
      <c r="DX21" s="54" t="str">
        <f>IF(ISBLANK(Paramètres!$B27),"",COUNTIF(Codes!DZ28,1))</f>
        <v/>
      </c>
      <c r="DY21" s="54" t="str">
        <f>IF(ISBLANK(Paramètres!$B27),"",COUNTIF(Codes!EA28,1))</f>
        <v/>
      </c>
      <c r="DZ21" s="54" t="str">
        <f>IF(ISBLANK(Paramètres!$B27),"",COUNTIF(Codes!EB28,1))</f>
        <v/>
      </c>
      <c r="EA21" s="54" t="str">
        <f>IF(ISBLANK(Paramètres!$B27),"",COUNTIF(Codes!EC28,1))</f>
        <v/>
      </c>
      <c r="EB21" s="54" t="str">
        <f>IF(ISBLANK(Paramètres!$B27),"",COUNTIF(Codes!ED28,1))</f>
        <v/>
      </c>
      <c r="EC21" s="54" t="str">
        <f>IF(ISBLANK(Paramètres!$B27),"",COUNTIF(Codes!EE28,1))</f>
        <v/>
      </c>
      <c r="ED21" s="54" t="str">
        <f>IF(ISBLANK(Paramètres!$B27),"",COUNTIF(Codes!EF28,1))</f>
        <v/>
      </c>
      <c r="EE21" s="54" t="str">
        <f>IF(ISBLANK(Paramètres!$B27),"",COUNTIF(Codes!EG28,1))</f>
        <v/>
      </c>
      <c r="EF21" s="54" t="str">
        <f>IF(ISBLANK(Paramètres!$B27),"",COUNTIF(Codes!EH28,1))</f>
        <v/>
      </c>
      <c r="EG21" s="54" t="str">
        <f>IF(ISBLANK(Paramètres!$B27),"",COUNTIF(Codes!EI28,1))</f>
        <v/>
      </c>
      <c r="EH21" s="54" t="str">
        <f>IF(ISBLANK(Paramètres!$B27),"",COUNTIF(Codes!EJ28,1))</f>
        <v/>
      </c>
      <c r="EI21" s="54" t="str">
        <f>IF(ISBLANK(Paramètres!$B27),"",COUNTIF(Codes!EK28,1))</f>
        <v/>
      </c>
      <c r="EJ21" s="54" t="str">
        <f>IF(ISBLANK(Paramètres!$B27),"",COUNTIF(Codes!EL28,1))</f>
        <v/>
      </c>
      <c r="EK21" s="54" t="str">
        <f>IF(ISBLANK(Paramètres!$B27),"",COUNTIF(Codes!EM28,1))</f>
        <v/>
      </c>
      <c r="EL21" s="54" t="str">
        <f>IF(ISBLANK(Paramètres!$B27),"",COUNTIF(Codes!EN28,1))</f>
        <v/>
      </c>
      <c r="EM21" s="54" t="str">
        <f>IF(ISBLANK(Paramètres!$B27),"",COUNTIF(Codes!EO28,1))</f>
        <v/>
      </c>
      <c r="EN21" s="54" t="str">
        <f>IF(ISBLANK(Paramètres!$B27),"",COUNTIF(Codes!EP28,1))</f>
        <v/>
      </c>
      <c r="EO21" s="54" t="str">
        <f>IF(ISBLANK(Paramètres!$B27),"",COUNTIF(Codes!EQ28,1))</f>
        <v/>
      </c>
      <c r="EP21" s="54" t="str">
        <f>IF(ISBLANK(Paramètres!$B27),"",COUNTIF(Codes!ER28,1))</f>
        <v/>
      </c>
      <c r="EQ21" s="54" t="str">
        <f>IF(ISBLANK(Paramètres!$B27),"",COUNTIF(Codes!ES28,1))</f>
        <v/>
      </c>
      <c r="ER21" s="54" t="str">
        <f>IF(ISBLANK(Paramètres!$B27),"",COUNTIF(Codes!ET28,1))</f>
        <v/>
      </c>
      <c r="ES21" s="54" t="str">
        <f>IF(ISBLANK(Paramètres!$B27),"",COUNTIF(Codes!EU28,1))</f>
        <v/>
      </c>
      <c r="ET21" s="54" t="str">
        <f>IF(ISBLANK(Paramètres!$B27),"",COUNTIF(Codes!EV28,1))</f>
        <v/>
      </c>
      <c r="EU21" s="54" t="str">
        <f>IF(ISBLANK(Paramètres!$B27),"",COUNTIF(Codes!EW28,1))</f>
        <v/>
      </c>
      <c r="EV21" s="54" t="str">
        <f>IF(ISBLANK(Paramètres!$B27),"",COUNTIF(Codes!EX28,1))</f>
        <v/>
      </c>
      <c r="EW21" s="54" t="str">
        <f>IF(ISBLANK(Paramètres!$B27),"",COUNTIF(Codes!EY28,1))</f>
        <v/>
      </c>
      <c r="EX21" s="54" t="str">
        <f>IF(ISBLANK(Paramètres!$B27),"",COUNTIF(Codes!EZ28,1))</f>
        <v/>
      </c>
      <c r="EY21" s="54" t="str">
        <f>IF(ISBLANK(Paramètres!$B27),"",COUNTIF(Codes!FA28,1))</f>
        <v/>
      </c>
      <c r="EZ21" s="54" t="str">
        <f>IF(ISBLANK(Paramètres!$B27),"",COUNTIF(Codes!FB28,1))</f>
        <v/>
      </c>
      <c r="FA21" s="54" t="str">
        <f>IF(ISBLANK(Paramètres!$B27),"",COUNTIF(Codes!FC28,1))</f>
        <v/>
      </c>
      <c r="FB21" s="54" t="str">
        <f>IF(ISBLANK(Paramètres!$B27),"",COUNTIF(Codes!FD28,1))</f>
        <v/>
      </c>
      <c r="FC21" s="54" t="str">
        <f>IF(ISBLANK(Paramètres!$B27),"",COUNTIF(Codes!FE28,1))</f>
        <v/>
      </c>
      <c r="FD21" s="54" t="str">
        <f>IF(ISBLANK(Paramètres!$B27),"",COUNTIF(Codes!FF28,1))</f>
        <v/>
      </c>
      <c r="FE21" s="54" t="str">
        <f>IF(ISBLANK(Paramètres!$B27),"",COUNTIF(Codes!FG28,1))</f>
        <v/>
      </c>
      <c r="FF21" s="54" t="str">
        <f>IF(ISBLANK(Paramètres!$B27),"",COUNTIF(Codes!FH28,1))</f>
        <v/>
      </c>
      <c r="FG21" s="54" t="str">
        <f>IF(ISBLANK(Paramètres!$B27),"",COUNTIF(Codes!FI28,1))</f>
        <v/>
      </c>
      <c r="FH21" s="54" t="str">
        <f>IF(ISBLANK(Paramètres!$B27),"",COUNTIF(Codes!FJ28,1))</f>
        <v/>
      </c>
      <c r="FI21" s="54" t="str">
        <f>IF(ISBLANK(Paramètres!$B27),"",COUNTIF(Codes!FK28,1))</f>
        <v/>
      </c>
      <c r="FJ21" s="54" t="str">
        <f>IF(ISBLANK(Paramètres!$B27),"",COUNTIF(Codes!FL28,1))</f>
        <v/>
      </c>
      <c r="FK21" s="54" t="str">
        <f>IF(ISBLANK(Paramètres!$B27),"",COUNTIF(Codes!FM28,1))</f>
        <v/>
      </c>
      <c r="FL21" s="54" t="str">
        <f>IF(ISBLANK(Paramètres!$B27),"",COUNTIF(Codes!FN28,1))</f>
        <v/>
      </c>
      <c r="FM21" s="54" t="str">
        <f>IF(ISBLANK(Paramètres!$B27),"",COUNTIF(Codes!FO28,1))</f>
        <v/>
      </c>
      <c r="FN21" s="54" t="str">
        <f>IF(ISBLANK(Paramètres!$B27),"",COUNTIF(Codes!FP28,1))</f>
        <v/>
      </c>
      <c r="FO21" s="54" t="str">
        <f>IF(ISBLANK(Paramètres!$B27),"",COUNTIF(Codes!FQ28,1))</f>
        <v/>
      </c>
      <c r="FP21" s="54" t="str">
        <f>IF(ISBLANK(Paramètres!$B27),"",COUNTIF(Codes!FR28,1))</f>
        <v/>
      </c>
      <c r="FQ21" s="54" t="str">
        <f>IF(ISBLANK(Paramètres!$B27),"",COUNTIF(Codes!FS28,1))</f>
        <v/>
      </c>
      <c r="FR21" s="54" t="str">
        <f>IF(ISBLANK(Paramètres!$B27),"",COUNTIF(Codes!FT28,1))</f>
        <v/>
      </c>
      <c r="FS21" s="54" t="str">
        <f>IF(ISBLANK(Paramètres!$B27),"",COUNTIF(Codes!FU28,1))</f>
        <v/>
      </c>
      <c r="FT21" s="54" t="str">
        <f>IF(ISBLANK(Paramètres!$B27),"",COUNTIF(Codes!FV28,1))</f>
        <v/>
      </c>
      <c r="FU21" s="54" t="str">
        <f>IF(ISBLANK(Paramètres!$B27),"",COUNTIF(Codes!FW28,1))</f>
        <v/>
      </c>
      <c r="FV21" s="54" t="str">
        <f>IF(ISBLANK(Paramètres!$B27),"",COUNTIF(Codes!FX28,1))</f>
        <v/>
      </c>
      <c r="FW21" s="54" t="str">
        <f>IF(ISBLANK(Paramètres!$B27),"",COUNTIF(Codes!FY28,1))</f>
        <v/>
      </c>
      <c r="FX21" s="54" t="str">
        <f>IF(ISBLANK(Paramètres!$B27),"",COUNTIF(Codes!FZ28,1))</f>
        <v/>
      </c>
      <c r="FY21" s="54" t="str">
        <f>IF(ISBLANK(Paramètres!$B27),"",COUNTIF(Codes!GA28,1))</f>
        <v/>
      </c>
      <c r="FZ21" s="54" t="str">
        <f>IF(ISBLANK(Paramètres!$B27),"",COUNTIF(Codes!GB28,1))</f>
        <v/>
      </c>
      <c r="GA21" s="54" t="str">
        <f>IF(ISBLANK(Paramètres!$B27),"",COUNTIF(Codes!GC28,1))</f>
        <v/>
      </c>
      <c r="GB21" s="54" t="str">
        <f>IF(ISBLANK(Paramètres!$B27),"",COUNTIF(Codes!GD28,1))</f>
        <v/>
      </c>
      <c r="GC21" s="54" t="str">
        <f>IF(ISBLANK(Paramètres!$B27),"",COUNTIF(Codes!GE28,1))</f>
        <v/>
      </c>
      <c r="GD21" s="54" t="str">
        <f>IF(ISBLANK(Paramètres!$B27),"",COUNTIF(Codes!GF28,1))</f>
        <v/>
      </c>
      <c r="GE21" s="54" t="str">
        <f>IF(ISBLANK(Paramètres!$B27),"",COUNTIF(Codes!GG28,1))</f>
        <v/>
      </c>
      <c r="GF21" s="54" t="str">
        <f>IF(ISBLANK(Paramètres!$B27),"",COUNTIF(Codes!GH28,1))</f>
        <v/>
      </c>
      <c r="GG21" s="54" t="str">
        <f>IF(ISBLANK(Paramètres!$B27),"",COUNTIF(Codes!GI28,1))</f>
        <v/>
      </c>
      <c r="GH21" s="54" t="str">
        <f>IF(ISBLANK(Paramètres!$B27),"",COUNTIF(Codes!GJ28,1))</f>
        <v/>
      </c>
      <c r="GI21" s="54" t="str">
        <f>IF(ISBLANK(Paramètres!$B27),"",COUNTIF(Codes!GK28,1))</f>
        <v/>
      </c>
      <c r="GJ21" s="54" t="str">
        <f>IF(ISBLANK(Paramètres!$B27),"",COUNTIF(Codes!GL28,1))</f>
        <v/>
      </c>
      <c r="GK21" s="54" t="str">
        <f>IF(ISBLANK(Paramètres!$B27),"",COUNTIF(Codes!GM28,1))</f>
        <v/>
      </c>
      <c r="GL21" s="54" t="str">
        <f>IF(ISBLANK(Paramètres!$B27),"",COUNTIF(Codes!GN28,1))</f>
        <v/>
      </c>
      <c r="GM21" s="54" t="str">
        <f>IF(ISBLANK(Paramètres!B27),"",AVERAGE(B21:CX21))</f>
        <v/>
      </c>
      <c r="GN21" s="54" t="str">
        <f>IF(ISBLANK(Paramètres!B27),"",AVERAGE(CY21:GL21))</f>
        <v/>
      </c>
      <c r="GO21" s="54" t="str">
        <f>IF(ISBLANK(Paramètres!B27),"",AVERAGE(C21:GL21))</f>
        <v/>
      </c>
      <c r="GP21" s="54" t="str">
        <f>IF(ISBLANK(Paramètres!B27),"",AVERAGE(CY21:DZ21))</f>
        <v/>
      </c>
      <c r="GQ21" s="54" t="str">
        <f>IF(ISBLANK(Paramètres!B27),"",AVERAGE(EA21:FK21))</f>
        <v/>
      </c>
      <c r="GR21" s="54" t="str">
        <f>IF(ISBLANK(Paramètres!B27),"",AVERAGE(FL21:FW21))</f>
        <v/>
      </c>
      <c r="GS21" s="54" t="str">
        <f>IF(ISBLANK(Paramètres!B27),"",AVERAGE(FX21:GL21))</f>
        <v/>
      </c>
      <c r="GT21" s="54" t="str">
        <f>IF(ISBLANK(Paramètres!B27),"",AVERAGE(Calculs!M21:R21,Calculs!AN21:AY21,Calculs!BE21:BI21,Calculs!BT21:BX21,Calculs!CD21:CO21))</f>
        <v/>
      </c>
      <c r="GU21" s="54" t="str">
        <f>IF(ISBLANK(Paramètres!B27),"",AVERAGE(Calculs!AI21:AM21,Calculs!BJ21:BP21,Calculs!BY21:CC21))</f>
        <v/>
      </c>
      <c r="GV21" s="54" t="str">
        <f>IF(ISBLANK(Paramètres!B27),"",AVERAGE(Calculs!B21:L21,Calculs!S21:AH21,Calculs!AZ21:BD21,Calculs!BQ21:BS21))</f>
        <v/>
      </c>
      <c r="GW21" s="54" t="str">
        <f>IF(ISBLANK(Paramètres!B27),"",AVERAGE(CP21:CX21))</f>
        <v/>
      </c>
    </row>
    <row r="22" spans="1:205" s="23" customFormat="1" ht="24" customHeight="1" thickBot="1" x14ac:dyDescent="0.4">
      <c r="A22" s="22" t="str">
        <f>Codes!C29</f>
        <v/>
      </c>
      <c r="B22" s="54" t="str">
        <f>IF(ISBLANK(Paramètres!$B28),"",COUNTIF(Codes!D29,1))</f>
        <v/>
      </c>
      <c r="C22" s="54" t="str">
        <f>IF(ISBLANK(Paramètres!$B28),"",COUNTIF(Codes!E29,1))</f>
        <v/>
      </c>
      <c r="D22" s="54" t="str">
        <f>IF(ISBLANK(Paramètres!$B28),"",COUNTIF(Codes!F29,1))</f>
        <v/>
      </c>
      <c r="E22" s="54" t="str">
        <f>IF(ISBLANK(Paramètres!$B28),"",COUNTIF(Codes!G29,1))</f>
        <v/>
      </c>
      <c r="F22" s="54" t="str">
        <f>IF(ISBLANK(Paramètres!$B28),"",COUNTIF(Codes!H29,1))</f>
        <v/>
      </c>
      <c r="G22" s="54" t="str">
        <f>IF(ISBLANK(Paramètres!$B28),"",COUNTIF(Codes!I29,1))</f>
        <v/>
      </c>
      <c r="H22" s="54" t="str">
        <f>IF(ISBLANK(Paramètres!$B28),"",COUNTIF(Codes!J29,1))</f>
        <v/>
      </c>
      <c r="I22" s="54" t="str">
        <f>IF(ISBLANK(Paramètres!$B28),"",COUNTIF(Codes!K29,1))</f>
        <v/>
      </c>
      <c r="J22" s="54" t="str">
        <f>IF(ISBLANK(Paramètres!$B28),"",COUNTIF(Codes!L29,1))</f>
        <v/>
      </c>
      <c r="K22" s="54" t="str">
        <f>IF(ISBLANK(Paramètres!$B28),"",COUNTIF(Codes!M29,1))</f>
        <v/>
      </c>
      <c r="L22" s="54" t="str">
        <f>IF(ISBLANK(Paramètres!$B28),"",COUNTIF(Codes!N29,1))</f>
        <v/>
      </c>
      <c r="M22" s="54" t="str">
        <f>IF(ISBLANK(Paramètres!$B28),"",COUNTIF(Codes!O29,1))</f>
        <v/>
      </c>
      <c r="N22" s="54" t="str">
        <f>IF(ISBLANK(Paramètres!$B28),"",COUNTIF(Codes!P29,1))</f>
        <v/>
      </c>
      <c r="O22" s="54" t="str">
        <f>IF(ISBLANK(Paramètres!$B28),"",COUNTIF(Codes!Q29,1))</f>
        <v/>
      </c>
      <c r="P22" s="54" t="str">
        <f>IF(ISBLANK(Paramètres!$B28),"",COUNTIF(Codes!R29,1))</f>
        <v/>
      </c>
      <c r="Q22" s="54" t="str">
        <f>IF(ISBLANK(Paramètres!$B28),"",COUNTIF(Codes!S29,1))</f>
        <v/>
      </c>
      <c r="R22" s="54" t="str">
        <f>IF(ISBLANK(Paramètres!$B28),"",COUNTIF(Codes!T29,1))</f>
        <v/>
      </c>
      <c r="S22" s="54" t="str">
        <f>IF(ISBLANK(Paramètres!$B28),"",COUNTIF(Codes!U29,1))</f>
        <v/>
      </c>
      <c r="T22" s="54" t="str">
        <f>IF(ISBLANK(Paramètres!$B28),"",COUNTIF(Codes!V29,1))</f>
        <v/>
      </c>
      <c r="U22" s="54" t="str">
        <f>IF(ISBLANK(Paramètres!$B28),"",COUNTIF(Codes!W29,1))</f>
        <v/>
      </c>
      <c r="V22" s="54" t="str">
        <f>IF(ISBLANK(Paramètres!$B28),"",COUNTIF(Codes!X29,1))</f>
        <v/>
      </c>
      <c r="W22" s="54" t="str">
        <f>IF(ISBLANK(Paramètres!$B28),"",COUNTIF(Codes!Y29,1))</f>
        <v/>
      </c>
      <c r="X22" s="54" t="str">
        <f>IF(ISBLANK(Paramètres!$B28),"",COUNTIF(Codes!Z29,1))</f>
        <v/>
      </c>
      <c r="Y22" s="54" t="str">
        <f>IF(ISBLANK(Paramètres!$B28),"",COUNTIF(Codes!AA29,1))</f>
        <v/>
      </c>
      <c r="Z22" s="54" t="str">
        <f>IF(ISBLANK(Paramètres!$B28),"",COUNTIF(Codes!AB29,1))</f>
        <v/>
      </c>
      <c r="AA22" s="54" t="str">
        <f>IF(ISBLANK(Paramètres!$B28),"",COUNTIF(Codes!AC29,1))</f>
        <v/>
      </c>
      <c r="AB22" s="54" t="str">
        <f>IF(ISBLANK(Paramètres!$B28),"",COUNTIF(Codes!AD29,1))</f>
        <v/>
      </c>
      <c r="AC22" s="54" t="str">
        <f>IF(ISBLANK(Paramètres!$B28),"",COUNTIF(Codes!AE29,1))</f>
        <v/>
      </c>
      <c r="AD22" s="54" t="str">
        <f>IF(ISBLANK(Paramètres!$B28),"",COUNTIF(Codes!AF29,1))</f>
        <v/>
      </c>
      <c r="AE22" s="54" t="str">
        <f>IF(ISBLANK(Paramètres!$B28),"",COUNTIF(Codes!AG29,1))</f>
        <v/>
      </c>
      <c r="AF22" s="54" t="str">
        <f>IF(ISBLANK(Paramètres!$B28),"",COUNTIF(Codes!AH29,1))</f>
        <v/>
      </c>
      <c r="AG22" s="54" t="str">
        <f>IF(ISBLANK(Paramètres!$B28),"",COUNTIF(Codes!AI29,1))</f>
        <v/>
      </c>
      <c r="AH22" s="54" t="str">
        <f>IF(ISBLANK(Paramètres!$B28),"",COUNTIF(Codes!AJ29,1))</f>
        <v/>
      </c>
      <c r="AI22" s="54" t="str">
        <f>IF(ISBLANK(Paramètres!$B28),"",COUNTIF(Codes!AK29,1))</f>
        <v/>
      </c>
      <c r="AJ22" s="54" t="str">
        <f>IF(ISBLANK(Paramètres!$B28),"",COUNTIF(Codes!AL29,1))</f>
        <v/>
      </c>
      <c r="AK22" s="54" t="str">
        <f>IF(ISBLANK(Paramètres!$B28),"",COUNTIF(Codes!AM29,1))</f>
        <v/>
      </c>
      <c r="AL22" s="54" t="str">
        <f>IF(ISBLANK(Paramètres!$B28),"",COUNTIF(Codes!AN29,1))</f>
        <v/>
      </c>
      <c r="AM22" s="54" t="str">
        <f>IF(ISBLANK(Paramètres!$B28),"",COUNTIF(Codes!AO29,1))</f>
        <v/>
      </c>
      <c r="AN22" s="54" t="str">
        <f>IF(ISBLANK(Paramètres!$B28),"",COUNTIF(Codes!AP29,1))</f>
        <v/>
      </c>
      <c r="AO22" s="54" t="str">
        <f>IF(ISBLANK(Paramètres!$B28),"",COUNTIF(Codes!AQ29,1))</f>
        <v/>
      </c>
      <c r="AP22" s="54" t="str">
        <f>IF(ISBLANK(Paramètres!$B28),"",COUNTIF(Codes!AR29,1))</f>
        <v/>
      </c>
      <c r="AQ22" s="54" t="str">
        <f>IF(ISBLANK(Paramètres!$B28),"",COUNTIF(Codes!AS29,1))</f>
        <v/>
      </c>
      <c r="AR22" s="54" t="str">
        <f>IF(ISBLANK(Paramètres!$B28),"",COUNTIF(Codes!AT29,1))</f>
        <v/>
      </c>
      <c r="AS22" s="54" t="str">
        <f>IF(ISBLANK(Paramètres!$B28),"",COUNTIF(Codes!AU29,1))</f>
        <v/>
      </c>
      <c r="AT22" s="54" t="str">
        <f>IF(ISBLANK(Paramètres!$B28),"",COUNTIF(Codes!AV29,1))</f>
        <v/>
      </c>
      <c r="AU22" s="54" t="str">
        <f>IF(ISBLANK(Paramètres!$B28),"",COUNTIF(Codes!AW29,1))</f>
        <v/>
      </c>
      <c r="AV22" s="54" t="str">
        <f>IF(ISBLANK(Paramètres!$B28),"",COUNTIF(Codes!AX29,1))</f>
        <v/>
      </c>
      <c r="AW22" s="54" t="str">
        <f>IF(ISBLANK(Paramètres!$B28),"",COUNTIF(Codes!AY29,1))</f>
        <v/>
      </c>
      <c r="AX22" s="54" t="str">
        <f>IF(ISBLANK(Paramètres!$B28),"",COUNTIF(Codes!AZ29,1))</f>
        <v/>
      </c>
      <c r="AY22" s="54" t="str">
        <f>IF(ISBLANK(Paramètres!$B28),"",COUNTIF(Codes!BA29,1))</f>
        <v/>
      </c>
      <c r="AZ22" s="54" t="str">
        <f>IF(ISBLANK(Paramètres!$B28),"",COUNTIF(Codes!BB29,1))</f>
        <v/>
      </c>
      <c r="BA22" s="54" t="str">
        <f>IF(ISBLANK(Paramètres!$B28),"",COUNTIF(Codes!BC29,1))</f>
        <v/>
      </c>
      <c r="BB22" s="54" t="str">
        <f>IF(ISBLANK(Paramètres!$B28),"",COUNTIF(Codes!BD29,1))</f>
        <v/>
      </c>
      <c r="BC22" s="54" t="str">
        <f>IF(ISBLANK(Paramètres!$B28),"",COUNTIF(Codes!BE29,1))</f>
        <v/>
      </c>
      <c r="BD22" s="54" t="str">
        <f>IF(ISBLANK(Paramètres!$B28),"",COUNTIF(Codes!BF29,1))</f>
        <v/>
      </c>
      <c r="BE22" s="54" t="str">
        <f>IF(ISBLANK(Paramètres!$B28),"",COUNTIF(Codes!BG29,1))</f>
        <v/>
      </c>
      <c r="BF22" s="54" t="str">
        <f>IF(ISBLANK(Paramètres!$B28),"",COUNTIF(Codes!BH29,1))</f>
        <v/>
      </c>
      <c r="BG22" s="54" t="str">
        <f>IF(ISBLANK(Paramètres!$B28),"",COUNTIF(Codes!BI29,1))</f>
        <v/>
      </c>
      <c r="BH22" s="54" t="str">
        <f>IF(ISBLANK(Paramètres!$B28),"",COUNTIF(Codes!BJ29,1))</f>
        <v/>
      </c>
      <c r="BI22" s="54" t="str">
        <f>IF(ISBLANK(Paramètres!$B28),"",COUNTIF(Codes!BK29,1))</f>
        <v/>
      </c>
      <c r="BJ22" s="54" t="str">
        <f>IF(ISBLANK(Paramètres!$B28),"",COUNTIF(Codes!BL29,1))</f>
        <v/>
      </c>
      <c r="BK22" s="54" t="str">
        <f>IF(ISBLANK(Paramètres!$B28),"",COUNTIF(Codes!BM29,1))</f>
        <v/>
      </c>
      <c r="BL22" s="54" t="str">
        <f>IF(ISBLANK(Paramètres!$B28),"",COUNTIF(Codes!BN29,1))</f>
        <v/>
      </c>
      <c r="BM22" s="54" t="str">
        <f>IF(ISBLANK(Paramètres!$B28),"",COUNTIF(Codes!BO29,1))</f>
        <v/>
      </c>
      <c r="BN22" s="54" t="str">
        <f>IF(ISBLANK(Paramètres!$B28),"",COUNTIF(Codes!BP29,1))</f>
        <v/>
      </c>
      <c r="BO22" s="54" t="str">
        <f>IF(ISBLANK(Paramètres!$B28),"",COUNTIF(Codes!BQ29,1))</f>
        <v/>
      </c>
      <c r="BP22" s="54" t="str">
        <f>IF(ISBLANK(Paramètres!$B28),"",COUNTIF(Codes!BR29,1))</f>
        <v/>
      </c>
      <c r="BQ22" s="54" t="str">
        <f>IF(ISBLANK(Paramètres!$B28),"",COUNTIF(Codes!BS29,1))</f>
        <v/>
      </c>
      <c r="BR22" s="54" t="str">
        <f>IF(ISBLANK(Paramètres!$B28),"",COUNTIF(Codes!BT29,1))</f>
        <v/>
      </c>
      <c r="BS22" s="54" t="str">
        <f>IF(ISBLANK(Paramètres!$B28),"",COUNTIF(Codes!BU29,1))</f>
        <v/>
      </c>
      <c r="BT22" s="54" t="str">
        <f>IF(ISBLANK(Paramètres!$B28),"",COUNTIF(Codes!BV29,1))</f>
        <v/>
      </c>
      <c r="BU22" s="54" t="str">
        <f>IF(ISBLANK(Paramètres!$B28),"",COUNTIF(Codes!BW29,1))</f>
        <v/>
      </c>
      <c r="BV22" s="54" t="str">
        <f>IF(ISBLANK(Paramètres!$B28),"",COUNTIF(Codes!BX29,1))</f>
        <v/>
      </c>
      <c r="BW22" s="54" t="str">
        <f>IF(ISBLANK(Paramètres!$B28),"",COUNTIF(Codes!BY29,1))</f>
        <v/>
      </c>
      <c r="BX22" s="54" t="str">
        <f>IF(ISBLANK(Paramètres!$B28),"",COUNTIF(Codes!BZ29,1))</f>
        <v/>
      </c>
      <c r="BY22" s="54" t="str">
        <f>IF(ISBLANK(Paramètres!$B28),"",COUNTIF(Codes!CA29,1))</f>
        <v/>
      </c>
      <c r="BZ22" s="54" t="str">
        <f>IF(ISBLANK(Paramètres!$B28),"",COUNTIF(Codes!CB29,1))</f>
        <v/>
      </c>
      <c r="CA22" s="54" t="str">
        <f>IF(ISBLANK(Paramètres!$B28),"",COUNTIF(Codes!CC29,1))</f>
        <v/>
      </c>
      <c r="CB22" s="54" t="str">
        <f>IF(ISBLANK(Paramètres!$B28),"",COUNTIF(Codes!CD29,1))</f>
        <v/>
      </c>
      <c r="CC22" s="54" t="str">
        <f>IF(ISBLANK(Paramètres!$B28),"",COUNTIF(Codes!CE29,1))</f>
        <v/>
      </c>
      <c r="CD22" s="54" t="str">
        <f>IF(ISBLANK(Paramètres!$B28),"",COUNTIF(Codes!CF29,1))</f>
        <v/>
      </c>
      <c r="CE22" s="54" t="str">
        <f>IF(ISBLANK(Paramètres!$B28),"",COUNTIF(Codes!CG29,1))</f>
        <v/>
      </c>
      <c r="CF22" s="54" t="str">
        <f>IF(ISBLANK(Paramètres!$B28),"",COUNTIF(Codes!CH29,1))</f>
        <v/>
      </c>
      <c r="CG22" s="54" t="str">
        <f>IF(ISBLANK(Paramètres!$B28),"",COUNTIF(Codes!CI29,1))</f>
        <v/>
      </c>
      <c r="CH22" s="54" t="str">
        <f>IF(ISBLANK(Paramètres!$B28),"",COUNTIF(Codes!CJ29,1))</f>
        <v/>
      </c>
      <c r="CI22" s="54" t="str">
        <f>IF(ISBLANK(Paramètres!$B28),"",COUNTIF(Codes!CK29,1))</f>
        <v/>
      </c>
      <c r="CJ22" s="54" t="str">
        <f>IF(ISBLANK(Paramètres!$B28),"",COUNTIF(Codes!CL29,1))</f>
        <v/>
      </c>
      <c r="CK22" s="54" t="str">
        <f>IF(ISBLANK(Paramètres!$B28),"",COUNTIF(Codes!CM29,1))</f>
        <v/>
      </c>
      <c r="CL22" s="54" t="str">
        <f>IF(ISBLANK(Paramètres!$B28),"",COUNTIF(Codes!CN29,1))</f>
        <v/>
      </c>
      <c r="CM22" s="54" t="str">
        <f>IF(ISBLANK(Paramètres!$B28),"",COUNTIF(Codes!CO29,1))</f>
        <v/>
      </c>
      <c r="CN22" s="54" t="str">
        <f>IF(ISBLANK(Paramètres!$B28),"",COUNTIF(Codes!CP29,1))</f>
        <v/>
      </c>
      <c r="CO22" s="54" t="str">
        <f>IF(ISBLANK(Paramètres!$B28),"",COUNTIF(Codes!CQ29,1))</f>
        <v/>
      </c>
      <c r="CP22" s="54" t="str">
        <f>IF(ISBLANK(Paramètres!$B28),"",COUNTIF(Codes!CR29,1))</f>
        <v/>
      </c>
      <c r="CQ22" s="54" t="str">
        <f>IF(ISBLANK(Paramètres!$B28),"",COUNTIF(Codes!CS29,1))</f>
        <v/>
      </c>
      <c r="CR22" s="54" t="str">
        <f>IF(ISBLANK(Paramètres!$B28),"",COUNTIF(Codes!CT29,1))</f>
        <v/>
      </c>
      <c r="CS22" s="54" t="str">
        <f>IF(ISBLANK(Paramètres!$B28),"",COUNTIF(Codes!CU29,1))</f>
        <v/>
      </c>
      <c r="CT22" s="54" t="str">
        <f>IF(ISBLANK(Paramètres!$B28),"",COUNTIF(Codes!CV29,1))</f>
        <v/>
      </c>
      <c r="CU22" s="54" t="str">
        <f>IF(ISBLANK(Paramètres!$B28),"",COUNTIF(Codes!CW29,1))</f>
        <v/>
      </c>
      <c r="CV22" s="54" t="str">
        <f>IF(ISBLANK(Paramètres!$B28),"",COUNTIF(Codes!CX29,1))</f>
        <v/>
      </c>
      <c r="CW22" s="54" t="str">
        <f>IF(ISBLANK(Paramètres!$B28),"",COUNTIF(Codes!CY29,1))</f>
        <v/>
      </c>
      <c r="CX22" s="54" t="str">
        <f>IF(ISBLANK(Paramètres!$B28),"",COUNTIF(Codes!CZ29,1))</f>
        <v/>
      </c>
      <c r="CY22" s="54" t="str">
        <f>IF(ISBLANK(Paramètres!$B28),"",COUNTIF(Codes!DA29,1))</f>
        <v/>
      </c>
      <c r="CZ22" s="54" t="str">
        <f>IF(ISBLANK(Paramètres!$B28),"",COUNTIF(Codes!DB29,1))</f>
        <v/>
      </c>
      <c r="DA22" s="54" t="str">
        <f>IF(ISBLANK(Paramètres!$B28),"",COUNTIF(Codes!DC29,1))</f>
        <v/>
      </c>
      <c r="DB22" s="54" t="str">
        <f>IF(ISBLANK(Paramètres!$B28),"",COUNTIF(Codes!DD29,1))</f>
        <v/>
      </c>
      <c r="DC22" s="54" t="str">
        <f>IF(ISBLANK(Paramètres!$B28),"",COUNTIF(Codes!DE29,1))</f>
        <v/>
      </c>
      <c r="DD22" s="54" t="str">
        <f>IF(ISBLANK(Paramètres!$B28),"",COUNTIF(Codes!DF29,1))</f>
        <v/>
      </c>
      <c r="DE22" s="54" t="str">
        <f>IF(ISBLANK(Paramètres!$B28),"",COUNTIF(Codes!DG29,1))</f>
        <v/>
      </c>
      <c r="DF22" s="54" t="str">
        <f>IF(ISBLANK(Paramètres!$B28),"",COUNTIF(Codes!DH29,1))</f>
        <v/>
      </c>
      <c r="DG22" s="54" t="str">
        <f>IF(ISBLANK(Paramètres!$B28),"",COUNTIF(Codes!DI29,1))</f>
        <v/>
      </c>
      <c r="DH22" s="54" t="str">
        <f>IF(ISBLANK(Paramètres!$B28),"",COUNTIF(Codes!DJ29,1))</f>
        <v/>
      </c>
      <c r="DI22" s="54" t="str">
        <f>IF(ISBLANK(Paramètres!$B28),"",COUNTIF(Codes!DK29,1))</f>
        <v/>
      </c>
      <c r="DJ22" s="54" t="str">
        <f>IF(ISBLANK(Paramètres!$B28),"",COUNTIF(Codes!DL29,1))</f>
        <v/>
      </c>
      <c r="DK22" s="54" t="str">
        <f>IF(ISBLANK(Paramètres!$B28),"",COUNTIF(Codes!DM29,1))</f>
        <v/>
      </c>
      <c r="DL22" s="54" t="str">
        <f>IF(ISBLANK(Paramètres!$B28),"",COUNTIF(Codes!DN29,1))</f>
        <v/>
      </c>
      <c r="DM22" s="54" t="str">
        <f>IF(ISBLANK(Paramètres!$B28),"",COUNTIF(Codes!DO29,1))</f>
        <v/>
      </c>
      <c r="DN22" s="54" t="str">
        <f>IF(ISBLANK(Paramètres!$B28),"",COUNTIF(Codes!DP29,1))</f>
        <v/>
      </c>
      <c r="DO22" s="54" t="str">
        <f>IF(ISBLANK(Paramètres!$B28),"",COUNTIF(Codes!DQ29,1))</f>
        <v/>
      </c>
      <c r="DP22" s="54" t="str">
        <f>IF(ISBLANK(Paramètres!$B28),"",COUNTIF(Codes!DR29,1))</f>
        <v/>
      </c>
      <c r="DQ22" s="54" t="str">
        <f>IF(ISBLANK(Paramètres!$B28),"",COUNTIF(Codes!DS29,1))</f>
        <v/>
      </c>
      <c r="DR22" s="54" t="str">
        <f>IF(ISBLANK(Paramètres!$B28),"",COUNTIF(Codes!DT29,1))</f>
        <v/>
      </c>
      <c r="DS22" s="54" t="str">
        <f>IF(ISBLANK(Paramètres!$B28),"",COUNTIF(Codes!DU29,1))</f>
        <v/>
      </c>
      <c r="DT22" s="54" t="str">
        <f>IF(ISBLANK(Paramètres!$B28),"",COUNTIF(Codes!DV29,1))</f>
        <v/>
      </c>
      <c r="DU22" s="54" t="str">
        <f>IF(ISBLANK(Paramètres!$B28),"",COUNTIF(Codes!DW29,1))</f>
        <v/>
      </c>
      <c r="DV22" s="54" t="str">
        <f>IF(ISBLANK(Paramètres!$B28),"",COUNTIF(Codes!DX29,1))</f>
        <v/>
      </c>
      <c r="DW22" s="54" t="str">
        <f>IF(ISBLANK(Paramètres!$B28),"",COUNTIF(Codes!DY29,1))</f>
        <v/>
      </c>
      <c r="DX22" s="54" t="str">
        <f>IF(ISBLANK(Paramètres!$B28),"",COUNTIF(Codes!DZ29,1))</f>
        <v/>
      </c>
      <c r="DY22" s="54" t="str">
        <f>IF(ISBLANK(Paramètres!$B28),"",COUNTIF(Codes!EA29,1))</f>
        <v/>
      </c>
      <c r="DZ22" s="54" t="str">
        <f>IF(ISBLANK(Paramètres!$B28),"",COUNTIF(Codes!EB29,1))</f>
        <v/>
      </c>
      <c r="EA22" s="54" t="str">
        <f>IF(ISBLANK(Paramètres!$B28),"",COUNTIF(Codes!EC29,1))</f>
        <v/>
      </c>
      <c r="EB22" s="54" t="str">
        <f>IF(ISBLANK(Paramètres!$B28),"",COUNTIF(Codes!ED29,1))</f>
        <v/>
      </c>
      <c r="EC22" s="54" t="str">
        <f>IF(ISBLANK(Paramètres!$B28),"",COUNTIF(Codes!EE29,1))</f>
        <v/>
      </c>
      <c r="ED22" s="54" t="str">
        <f>IF(ISBLANK(Paramètres!$B28),"",COUNTIF(Codes!EF29,1))</f>
        <v/>
      </c>
      <c r="EE22" s="54" t="str">
        <f>IF(ISBLANK(Paramètres!$B28),"",COUNTIF(Codes!EG29,1))</f>
        <v/>
      </c>
      <c r="EF22" s="54" t="str">
        <f>IF(ISBLANK(Paramètres!$B28),"",COUNTIF(Codes!EH29,1))</f>
        <v/>
      </c>
      <c r="EG22" s="54" t="str">
        <f>IF(ISBLANK(Paramètres!$B28),"",COUNTIF(Codes!EI29,1))</f>
        <v/>
      </c>
      <c r="EH22" s="54" t="str">
        <f>IF(ISBLANK(Paramètres!$B28),"",COUNTIF(Codes!EJ29,1))</f>
        <v/>
      </c>
      <c r="EI22" s="54" t="str">
        <f>IF(ISBLANK(Paramètres!$B28),"",COUNTIF(Codes!EK29,1))</f>
        <v/>
      </c>
      <c r="EJ22" s="54" t="str">
        <f>IF(ISBLANK(Paramètres!$B28),"",COUNTIF(Codes!EL29,1))</f>
        <v/>
      </c>
      <c r="EK22" s="54" t="str">
        <f>IF(ISBLANK(Paramètres!$B28),"",COUNTIF(Codes!EM29,1))</f>
        <v/>
      </c>
      <c r="EL22" s="54" t="str">
        <f>IF(ISBLANK(Paramètres!$B28),"",COUNTIF(Codes!EN29,1))</f>
        <v/>
      </c>
      <c r="EM22" s="54" t="str">
        <f>IF(ISBLANK(Paramètres!$B28),"",COUNTIF(Codes!EO29,1))</f>
        <v/>
      </c>
      <c r="EN22" s="54" t="str">
        <f>IF(ISBLANK(Paramètres!$B28),"",COUNTIF(Codes!EP29,1))</f>
        <v/>
      </c>
      <c r="EO22" s="54" t="str">
        <f>IF(ISBLANK(Paramètres!$B28),"",COUNTIF(Codes!EQ29,1))</f>
        <v/>
      </c>
      <c r="EP22" s="54" t="str">
        <f>IF(ISBLANK(Paramètres!$B28),"",COUNTIF(Codes!ER29,1))</f>
        <v/>
      </c>
      <c r="EQ22" s="54" t="str">
        <f>IF(ISBLANK(Paramètres!$B28),"",COUNTIF(Codes!ES29,1))</f>
        <v/>
      </c>
      <c r="ER22" s="54" t="str">
        <f>IF(ISBLANK(Paramètres!$B28),"",COUNTIF(Codes!ET29,1))</f>
        <v/>
      </c>
      <c r="ES22" s="54" t="str">
        <f>IF(ISBLANK(Paramètres!$B28),"",COUNTIF(Codes!EU29,1))</f>
        <v/>
      </c>
      <c r="ET22" s="54" t="str">
        <f>IF(ISBLANK(Paramètres!$B28),"",COUNTIF(Codes!EV29,1))</f>
        <v/>
      </c>
      <c r="EU22" s="54" t="str">
        <f>IF(ISBLANK(Paramètres!$B28),"",COUNTIF(Codes!EW29,1))</f>
        <v/>
      </c>
      <c r="EV22" s="54" t="str">
        <f>IF(ISBLANK(Paramètres!$B28),"",COUNTIF(Codes!EX29,1))</f>
        <v/>
      </c>
      <c r="EW22" s="54" t="str">
        <f>IF(ISBLANK(Paramètres!$B28),"",COUNTIF(Codes!EY29,1))</f>
        <v/>
      </c>
      <c r="EX22" s="54" t="str">
        <f>IF(ISBLANK(Paramètres!$B28),"",COUNTIF(Codes!EZ29,1))</f>
        <v/>
      </c>
      <c r="EY22" s="54" t="str">
        <f>IF(ISBLANK(Paramètres!$B28),"",COUNTIF(Codes!FA29,1))</f>
        <v/>
      </c>
      <c r="EZ22" s="54" t="str">
        <f>IF(ISBLANK(Paramètres!$B28),"",COUNTIF(Codes!FB29,1))</f>
        <v/>
      </c>
      <c r="FA22" s="54" t="str">
        <f>IF(ISBLANK(Paramètres!$B28),"",COUNTIF(Codes!FC29,1))</f>
        <v/>
      </c>
      <c r="FB22" s="54" t="str">
        <f>IF(ISBLANK(Paramètres!$B28),"",COUNTIF(Codes!FD29,1))</f>
        <v/>
      </c>
      <c r="FC22" s="54" t="str">
        <f>IF(ISBLANK(Paramètres!$B28),"",COUNTIF(Codes!FE29,1))</f>
        <v/>
      </c>
      <c r="FD22" s="54" t="str">
        <f>IF(ISBLANK(Paramètres!$B28),"",COUNTIF(Codes!FF29,1))</f>
        <v/>
      </c>
      <c r="FE22" s="54" t="str">
        <f>IF(ISBLANK(Paramètres!$B28),"",COUNTIF(Codes!FG29,1))</f>
        <v/>
      </c>
      <c r="FF22" s="54" t="str">
        <f>IF(ISBLANK(Paramètres!$B28),"",COUNTIF(Codes!FH29,1))</f>
        <v/>
      </c>
      <c r="FG22" s="54" t="str">
        <f>IF(ISBLANK(Paramètres!$B28),"",COUNTIF(Codes!FI29,1))</f>
        <v/>
      </c>
      <c r="FH22" s="54" t="str">
        <f>IF(ISBLANK(Paramètres!$B28),"",COUNTIF(Codes!FJ29,1))</f>
        <v/>
      </c>
      <c r="FI22" s="54" t="str">
        <f>IF(ISBLANK(Paramètres!$B28),"",COUNTIF(Codes!FK29,1))</f>
        <v/>
      </c>
      <c r="FJ22" s="54" t="str">
        <f>IF(ISBLANK(Paramètres!$B28),"",COUNTIF(Codes!FL29,1))</f>
        <v/>
      </c>
      <c r="FK22" s="54" t="str">
        <f>IF(ISBLANK(Paramètres!$B28),"",COUNTIF(Codes!FM29,1))</f>
        <v/>
      </c>
      <c r="FL22" s="54" t="str">
        <f>IF(ISBLANK(Paramètres!$B28),"",COUNTIF(Codes!FN29,1))</f>
        <v/>
      </c>
      <c r="FM22" s="54" t="str">
        <f>IF(ISBLANK(Paramètres!$B28),"",COUNTIF(Codes!FO29,1))</f>
        <v/>
      </c>
      <c r="FN22" s="54" t="str">
        <f>IF(ISBLANK(Paramètres!$B28),"",COUNTIF(Codes!FP29,1))</f>
        <v/>
      </c>
      <c r="FO22" s="54" t="str">
        <f>IF(ISBLANK(Paramètres!$B28),"",COUNTIF(Codes!FQ29,1))</f>
        <v/>
      </c>
      <c r="FP22" s="54" t="str">
        <f>IF(ISBLANK(Paramètres!$B28),"",COUNTIF(Codes!FR29,1))</f>
        <v/>
      </c>
      <c r="FQ22" s="54" t="str">
        <f>IF(ISBLANK(Paramètres!$B28),"",COUNTIF(Codes!FS29,1))</f>
        <v/>
      </c>
      <c r="FR22" s="54" t="str">
        <f>IF(ISBLANK(Paramètres!$B28),"",COUNTIF(Codes!FT29,1))</f>
        <v/>
      </c>
      <c r="FS22" s="54" t="str">
        <f>IF(ISBLANK(Paramètres!$B28),"",COUNTIF(Codes!FU29,1))</f>
        <v/>
      </c>
      <c r="FT22" s="54" t="str">
        <f>IF(ISBLANK(Paramètres!$B28),"",COUNTIF(Codes!FV29,1))</f>
        <v/>
      </c>
      <c r="FU22" s="54" t="str">
        <f>IF(ISBLANK(Paramètres!$B28),"",COUNTIF(Codes!FW29,1))</f>
        <v/>
      </c>
      <c r="FV22" s="54" t="str">
        <f>IF(ISBLANK(Paramètres!$B28),"",COUNTIF(Codes!FX29,1))</f>
        <v/>
      </c>
      <c r="FW22" s="54" t="str">
        <f>IF(ISBLANK(Paramètres!$B28),"",COUNTIF(Codes!FY29,1))</f>
        <v/>
      </c>
      <c r="FX22" s="54" t="str">
        <f>IF(ISBLANK(Paramètres!$B28),"",COUNTIF(Codes!FZ29,1))</f>
        <v/>
      </c>
      <c r="FY22" s="54" t="str">
        <f>IF(ISBLANK(Paramètres!$B28),"",COUNTIF(Codes!GA29,1))</f>
        <v/>
      </c>
      <c r="FZ22" s="54" t="str">
        <f>IF(ISBLANK(Paramètres!$B28),"",COUNTIF(Codes!GB29,1))</f>
        <v/>
      </c>
      <c r="GA22" s="54" t="str">
        <f>IF(ISBLANK(Paramètres!$B28),"",COUNTIF(Codes!GC29,1))</f>
        <v/>
      </c>
      <c r="GB22" s="54" t="str">
        <f>IF(ISBLANK(Paramètres!$B28),"",COUNTIF(Codes!GD29,1))</f>
        <v/>
      </c>
      <c r="GC22" s="54" t="str">
        <f>IF(ISBLANK(Paramètres!$B28),"",COUNTIF(Codes!GE29,1))</f>
        <v/>
      </c>
      <c r="GD22" s="54" t="str">
        <f>IF(ISBLANK(Paramètres!$B28),"",COUNTIF(Codes!GF29,1))</f>
        <v/>
      </c>
      <c r="GE22" s="54" t="str">
        <f>IF(ISBLANK(Paramètres!$B28),"",COUNTIF(Codes!GG29,1))</f>
        <v/>
      </c>
      <c r="GF22" s="54" t="str">
        <f>IF(ISBLANK(Paramètres!$B28),"",COUNTIF(Codes!GH29,1))</f>
        <v/>
      </c>
      <c r="GG22" s="54" t="str">
        <f>IF(ISBLANK(Paramètres!$B28),"",COUNTIF(Codes!GI29,1))</f>
        <v/>
      </c>
      <c r="GH22" s="54" t="str">
        <f>IF(ISBLANK(Paramètres!$B28),"",COUNTIF(Codes!GJ29,1))</f>
        <v/>
      </c>
      <c r="GI22" s="54" t="str">
        <f>IF(ISBLANK(Paramètres!$B28),"",COUNTIF(Codes!GK29,1))</f>
        <v/>
      </c>
      <c r="GJ22" s="54" t="str">
        <f>IF(ISBLANK(Paramètres!$B28),"",COUNTIF(Codes!GL29,1))</f>
        <v/>
      </c>
      <c r="GK22" s="54" t="str">
        <f>IF(ISBLANK(Paramètres!$B28),"",COUNTIF(Codes!GM29,1))</f>
        <v/>
      </c>
      <c r="GL22" s="54" t="str">
        <f>IF(ISBLANK(Paramètres!$B28),"",COUNTIF(Codes!GN29,1))</f>
        <v/>
      </c>
      <c r="GM22" s="54" t="str">
        <f>IF(ISBLANK(Paramètres!B28),"",AVERAGE(B22:CX22))</f>
        <v/>
      </c>
      <c r="GN22" s="54" t="str">
        <f>IF(ISBLANK(Paramètres!B28),"",AVERAGE(CY22:GL22))</f>
        <v/>
      </c>
      <c r="GO22" s="54" t="str">
        <f>IF(ISBLANK(Paramètres!B28),"",AVERAGE(C22:GL22))</f>
        <v/>
      </c>
      <c r="GP22" s="54" t="str">
        <f>IF(ISBLANK(Paramètres!B28),"",AVERAGE(CY22:DZ22))</f>
        <v/>
      </c>
      <c r="GQ22" s="54" t="str">
        <f>IF(ISBLANK(Paramètres!B28),"",AVERAGE(EA22:FK22))</f>
        <v/>
      </c>
      <c r="GR22" s="54" t="str">
        <f>IF(ISBLANK(Paramètres!B28),"",AVERAGE(FL22:FW22))</f>
        <v/>
      </c>
      <c r="GS22" s="54" t="str">
        <f>IF(ISBLANK(Paramètres!B28),"",AVERAGE(FX22:GL22))</f>
        <v/>
      </c>
      <c r="GT22" s="54" t="str">
        <f>IF(ISBLANK(Paramètres!B28),"",AVERAGE(Calculs!M22:R22,Calculs!AN22:AY22,Calculs!BE22:BI22,Calculs!BT22:BX22,Calculs!CD22:CO22))</f>
        <v/>
      </c>
      <c r="GU22" s="54" t="str">
        <f>IF(ISBLANK(Paramètres!B28),"",AVERAGE(Calculs!AI22:AM22,Calculs!BJ22:BP22,Calculs!BY22:CC22))</f>
        <v/>
      </c>
      <c r="GV22" s="54" t="str">
        <f>IF(ISBLANK(Paramètres!B28),"",AVERAGE(Calculs!B22:L22,Calculs!S22:AH22,Calculs!AZ22:BD22,Calculs!BQ22:BS22))</f>
        <v/>
      </c>
      <c r="GW22" s="54" t="str">
        <f>IF(ISBLANK(Paramètres!B28),"",AVERAGE(CP22:CX22))</f>
        <v/>
      </c>
    </row>
    <row r="23" spans="1:205" s="23" customFormat="1" ht="24" customHeight="1" thickBot="1" x14ac:dyDescent="0.4">
      <c r="A23" s="22" t="str">
        <f>Codes!C30</f>
        <v/>
      </c>
      <c r="B23" s="54" t="str">
        <f>IF(ISBLANK(Paramètres!$B29),"",COUNTIF(Codes!D30,1))</f>
        <v/>
      </c>
      <c r="C23" s="54" t="str">
        <f>IF(ISBLANK(Paramètres!$B29),"",COUNTIF(Codes!E30,1))</f>
        <v/>
      </c>
      <c r="D23" s="54" t="str">
        <f>IF(ISBLANK(Paramètres!$B29),"",COUNTIF(Codes!F30,1))</f>
        <v/>
      </c>
      <c r="E23" s="54" t="str">
        <f>IF(ISBLANK(Paramètres!$B29),"",COUNTIF(Codes!G30,1))</f>
        <v/>
      </c>
      <c r="F23" s="54" t="str">
        <f>IF(ISBLANK(Paramètres!$B29),"",COUNTIF(Codes!H30,1))</f>
        <v/>
      </c>
      <c r="G23" s="54" t="str">
        <f>IF(ISBLANK(Paramètres!$B29),"",COUNTIF(Codes!I30,1))</f>
        <v/>
      </c>
      <c r="H23" s="54" t="str">
        <f>IF(ISBLANK(Paramètres!$B29),"",COUNTIF(Codes!J30,1))</f>
        <v/>
      </c>
      <c r="I23" s="54" t="str">
        <f>IF(ISBLANK(Paramètres!$B29),"",COUNTIF(Codes!K30,1))</f>
        <v/>
      </c>
      <c r="J23" s="54" t="str">
        <f>IF(ISBLANK(Paramètres!$B29),"",COUNTIF(Codes!L30,1))</f>
        <v/>
      </c>
      <c r="K23" s="54" t="str">
        <f>IF(ISBLANK(Paramètres!$B29),"",COUNTIF(Codes!M30,1))</f>
        <v/>
      </c>
      <c r="L23" s="54" t="str">
        <f>IF(ISBLANK(Paramètres!$B29),"",COUNTIF(Codes!N30,1))</f>
        <v/>
      </c>
      <c r="M23" s="54" t="str">
        <f>IF(ISBLANK(Paramètres!$B29),"",COUNTIF(Codes!O30,1))</f>
        <v/>
      </c>
      <c r="N23" s="54" t="str">
        <f>IF(ISBLANK(Paramètres!$B29),"",COUNTIF(Codes!P30,1))</f>
        <v/>
      </c>
      <c r="O23" s="54" t="str">
        <f>IF(ISBLANK(Paramètres!$B29),"",COUNTIF(Codes!Q30,1))</f>
        <v/>
      </c>
      <c r="P23" s="54" t="str">
        <f>IF(ISBLANK(Paramètres!$B29),"",COUNTIF(Codes!R30,1))</f>
        <v/>
      </c>
      <c r="Q23" s="54" t="str">
        <f>IF(ISBLANK(Paramètres!$B29),"",COUNTIF(Codes!S30,1))</f>
        <v/>
      </c>
      <c r="R23" s="54" t="str">
        <f>IF(ISBLANK(Paramètres!$B29),"",COUNTIF(Codes!T30,1))</f>
        <v/>
      </c>
      <c r="S23" s="54" t="str">
        <f>IF(ISBLANK(Paramètres!$B29),"",COUNTIF(Codes!U30,1))</f>
        <v/>
      </c>
      <c r="T23" s="54" t="str">
        <f>IF(ISBLANK(Paramètres!$B29),"",COUNTIF(Codes!V30,1))</f>
        <v/>
      </c>
      <c r="U23" s="54" t="str">
        <f>IF(ISBLANK(Paramètres!$B29),"",COUNTIF(Codes!W30,1))</f>
        <v/>
      </c>
      <c r="V23" s="54" t="str">
        <f>IF(ISBLANK(Paramètres!$B29),"",COUNTIF(Codes!X30,1))</f>
        <v/>
      </c>
      <c r="W23" s="54" t="str">
        <f>IF(ISBLANK(Paramètres!$B29),"",COUNTIF(Codes!Y30,1))</f>
        <v/>
      </c>
      <c r="X23" s="54" t="str">
        <f>IF(ISBLANK(Paramètres!$B29),"",COUNTIF(Codes!Z30,1))</f>
        <v/>
      </c>
      <c r="Y23" s="54" t="str">
        <f>IF(ISBLANK(Paramètres!$B29),"",COUNTIF(Codes!AA30,1))</f>
        <v/>
      </c>
      <c r="Z23" s="54" t="str">
        <f>IF(ISBLANK(Paramètres!$B29),"",COUNTIF(Codes!AB30,1))</f>
        <v/>
      </c>
      <c r="AA23" s="54" t="str">
        <f>IF(ISBLANK(Paramètres!$B29),"",COUNTIF(Codes!AC30,1))</f>
        <v/>
      </c>
      <c r="AB23" s="54" t="str">
        <f>IF(ISBLANK(Paramètres!$B29),"",COUNTIF(Codes!AD30,1))</f>
        <v/>
      </c>
      <c r="AC23" s="54" t="str">
        <f>IF(ISBLANK(Paramètres!$B29),"",COUNTIF(Codes!AE30,1))</f>
        <v/>
      </c>
      <c r="AD23" s="54" t="str">
        <f>IF(ISBLANK(Paramètres!$B29),"",COUNTIF(Codes!AF30,1))</f>
        <v/>
      </c>
      <c r="AE23" s="54" t="str">
        <f>IF(ISBLANK(Paramètres!$B29),"",COUNTIF(Codes!AG30,1))</f>
        <v/>
      </c>
      <c r="AF23" s="54" t="str">
        <f>IF(ISBLANK(Paramètres!$B29),"",COUNTIF(Codes!AH30,1))</f>
        <v/>
      </c>
      <c r="AG23" s="54" t="str">
        <f>IF(ISBLANK(Paramètres!$B29),"",COUNTIF(Codes!AI30,1))</f>
        <v/>
      </c>
      <c r="AH23" s="54" t="str">
        <f>IF(ISBLANK(Paramètres!$B29),"",COUNTIF(Codes!AJ30,1))</f>
        <v/>
      </c>
      <c r="AI23" s="54" t="str">
        <f>IF(ISBLANK(Paramètres!$B29),"",COUNTIF(Codes!AK30,1))</f>
        <v/>
      </c>
      <c r="AJ23" s="54" t="str">
        <f>IF(ISBLANK(Paramètres!$B29),"",COUNTIF(Codes!AL30,1))</f>
        <v/>
      </c>
      <c r="AK23" s="54" t="str">
        <f>IF(ISBLANK(Paramètres!$B29),"",COUNTIF(Codes!AM30,1))</f>
        <v/>
      </c>
      <c r="AL23" s="54" t="str">
        <f>IF(ISBLANK(Paramètres!$B29),"",COUNTIF(Codes!AN30,1))</f>
        <v/>
      </c>
      <c r="AM23" s="54" t="str">
        <f>IF(ISBLANK(Paramètres!$B29),"",COUNTIF(Codes!AO30,1))</f>
        <v/>
      </c>
      <c r="AN23" s="54" t="str">
        <f>IF(ISBLANK(Paramètres!$B29),"",COUNTIF(Codes!AP30,1))</f>
        <v/>
      </c>
      <c r="AO23" s="54" t="str">
        <f>IF(ISBLANK(Paramètres!$B29),"",COUNTIF(Codes!AQ30,1))</f>
        <v/>
      </c>
      <c r="AP23" s="54" t="str">
        <f>IF(ISBLANK(Paramètres!$B29),"",COUNTIF(Codes!AR30,1))</f>
        <v/>
      </c>
      <c r="AQ23" s="54" t="str">
        <f>IF(ISBLANK(Paramètres!$B29),"",COUNTIF(Codes!AS30,1))</f>
        <v/>
      </c>
      <c r="AR23" s="54" t="str">
        <f>IF(ISBLANK(Paramètres!$B29),"",COUNTIF(Codes!AT30,1))</f>
        <v/>
      </c>
      <c r="AS23" s="54" t="str">
        <f>IF(ISBLANK(Paramètres!$B29),"",COUNTIF(Codes!AU30,1))</f>
        <v/>
      </c>
      <c r="AT23" s="54" t="str">
        <f>IF(ISBLANK(Paramètres!$B29),"",COUNTIF(Codes!AV30,1))</f>
        <v/>
      </c>
      <c r="AU23" s="54" t="str">
        <f>IF(ISBLANK(Paramètres!$B29),"",COUNTIF(Codes!AW30,1))</f>
        <v/>
      </c>
      <c r="AV23" s="54" t="str">
        <f>IF(ISBLANK(Paramètres!$B29),"",COUNTIF(Codes!AX30,1))</f>
        <v/>
      </c>
      <c r="AW23" s="54" t="str">
        <f>IF(ISBLANK(Paramètres!$B29),"",COUNTIF(Codes!AY30,1))</f>
        <v/>
      </c>
      <c r="AX23" s="54" t="str">
        <f>IF(ISBLANK(Paramètres!$B29),"",COUNTIF(Codes!AZ30,1))</f>
        <v/>
      </c>
      <c r="AY23" s="54" t="str">
        <f>IF(ISBLANK(Paramètres!$B29),"",COUNTIF(Codes!BA30,1))</f>
        <v/>
      </c>
      <c r="AZ23" s="54" t="str">
        <f>IF(ISBLANK(Paramètres!$B29),"",COUNTIF(Codes!BB30,1))</f>
        <v/>
      </c>
      <c r="BA23" s="54" t="str">
        <f>IF(ISBLANK(Paramètres!$B29),"",COUNTIF(Codes!BC30,1))</f>
        <v/>
      </c>
      <c r="BB23" s="54" t="str">
        <f>IF(ISBLANK(Paramètres!$B29),"",COUNTIF(Codes!BD30,1))</f>
        <v/>
      </c>
      <c r="BC23" s="54" t="str">
        <f>IF(ISBLANK(Paramètres!$B29),"",COUNTIF(Codes!BE30,1))</f>
        <v/>
      </c>
      <c r="BD23" s="54" t="str">
        <f>IF(ISBLANK(Paramètres!$B29),"",COUNTIF(Codes!BF30,1))</f>
        <v/>
      </c>
      <c r="BE23" s="54" t="str">
        <f>IF(ISBLANK(Paramètres!$B29),"",COUNTIF(Codes!BG30,1))</f>
        <v/>
      </c>
      <c r="BF23" s="54" t="str">
        <f>IF(ISBLANK(Paramètres!$B29),"",COUNTIF(Codes!BH30,1))</f>
        <v/>
      </c>
      <c r="BG23" s="54" t="str">
        <f>IF(ISBLANK(Paramètres!$B29),"",COUNTIF(Codes!BI30,1))</f>
        <v/>
      </c>
      <c r="BH23" s="54" t="str">
        <f>IF(ISBLANK(Paramètres!$B29),"",COUNTIF(Codes!BJ30,1))</f>
        <v/>
      </c>
      <c r="BI23" s="54" t="str">
        <f>IF(ISBLANK(Paramètres!$B29),"",COUNTIF(Codes!BK30,1))</f>
        <v/>
      </c>
      <c r="BJ23" s="54" t="str">
        <f>IF(ISBLANK(Paramètres!$B29),"",COUNTIF(Codes!BL30,1))</f>
        <v/>
      </c>
      <c r="BK23" s="54" t="str">
        <f>IF(ISBLANK(Paramètres!$B29),"",COUNTIF(Codes!BM30,1))</f>
        <v/>
      </c>
      <c r="BL23" s="54" t="str">
        <f>IF(ISBLANK(Paramètres!$B29),"",COUNTIF(Codes!BN30,1))</f>
        <v/>
      </c>
      <c r="BM23" s="54" t="str">
        <f>IF(ISBLANK(Paramètres!$B29),"",COUNTIF(Codes!BO30,1))</f>
        <v/>
      </c>
      <c r="BN23" s="54" t="str">
        <f>IF(ISBLANK(Paramètres!$B29),"",COUNTIF(Codes!BP30,1))</f>
        <v/>
      </c>
      <c r="BO23" s="54" t="str">
        <f>IF(ISBLANK(Paramètres!$B29),"",COUNTIF(Codes!BQ30,1))</f>
        <v/>
      </c>
      <c r="BP23" s="54" t="str">
        <f>IF(ISBLANK(Paramètres!$B29),"",COUNTIF(Codes!BR30,1))</f>
        <v/>
      </c>
      <c r="BQ23" s="54" t="str">
        <f>IF(ISBLANK(Paramètres!$B29),"",COUNTIF(Codes!BS30,1))</f>
        <v/>
      </c>
      <c r="BR23" s="54" t="str">
        <f>IF(ISBLANK(Paramètres!$B29),"",COUNTIF(Codes!BT30,1))</f>
        <v/>
      </c>
      <c r="BS23" s="54" t="str">
        <f>IF(ISBLANK(Paramètres!$B29),"",COUNTIF(Codes!BU30,1))</f>
        <v/>
      </c>
      <c r="BT23" s="54" t="str">
        <f>IF(ISBLANK(Paramètres!$B29),"",COUNTIF(Codes!BV30,1))</f>
        <v/>
      </c>
      <c r="BU23" s="54" t="str">
        <f>IF(ISBLANK(Paramètres!$B29),"",COUNTIF(Codes!BW30,1))</f>
        <v/>
      </c>
      <c r="BV23" s="54" t="str">
        <f>IF(ISBLANK(Paramètres!$B29),"",COUNTIF(Codes!BX30,1))</f>
        <v/>
      </c>
      <c r="BW23" s="54" t="str">
        <f>IF(ISBLANK(Paramètres!$B29),"",COUNTIF(Codes!BY30,1))</f>
        <v/>
      </c>
      <c r="BX23" s="54" t="str">
        <f>IF(ISBLANK(Paramètres!$B29),"",COUNTIF(Codes!BZ30,1))</f>
        <v/>
      </c>
      <c r="BY23" s="54" t="str">
        <f>IF(ISBLANK(Paramètres!$B29),"",COUNTIF(Codes!CA30,1))</f>
        <v/>
      </c>
      <c r="BZ23" s="54" t="str">
        <f>IF(ISBLANK(Paramètres!$B29),"",COUNTIF(Codes!CB30,1))</f>
        <v/>
      </c>
      <c r="CA23" s="54" t="str">
        <f>IF(ISBLANK(Paramètres!$B29),"",COUNTIF(Codes!CC30,1))</f>
        <v/>
      </c>
      <c r="CB23" s="54" t="str">
        <f>IF(ISBLANK(Paramètres!$B29),"",COUNTIF(Codes!CD30,1))</f>
        <v/>
      </c>
      <c r="CC23" s="54" t="str">
        <f>IF(ISBLANK(Paramètres!$B29),"",COUNTIF(Codes!CE30,1))</f>
        <v/>
      </c>
      <c r="CD23" s="54" t="str">
        <f>IF(ISBLANK(Paramètres!$B29),"",COUNTIF(Codes!CF30,1))</f>
        <v/>
      </c>
      <c r="CE23" s="54" t="str">
        <f>IF(ISBLANK(Paramètres!$B29),"",COUNTIF(Codes!CG30,1))</f>
        <v/>
      </c>
      <c r="CF23" s="54" t="str">
        <f>IF(ISBLANK(Paramètres!$B29),"",COUNTIF(Codes!CH30,1))</f>
        <v/>
      </c>
      <c r="CG23" s="54" t="str">
        <f>IF(ISBLANK(Paramètres!$B29),"",COUNTIF(Codes!CI30,1))</f>
        <v/>
      </c>
      <c r="CH23" s="54" t="str">
        <f>IF(ISBLANK(Paramètres!$B29),"",COUNTIF(Codes!CJ30,1))</f>
        <v/>
      </c>
      <c r="CI23" s="54" t="str">
        <f>IF(ISBLANK(Paramètres!$B29),"",COUNTIF(Codes!CK30,1))</f>
        <v/>
      </c>
      <c r="CJ23" s="54" t="str">
        <f>IF(ISBLANK(Paramètres!$B29),"",COUNTIF(Codes!CL30,1))</f>
        <v/>
      </c>
      <c r="CK23" s="54" t="str">
        <f>IF(ISBLANK(Paramètres!$B29),"",COUNTIF(Codes!CM30,1))</f>
        <v/>
      </c>
      <c r="CL23" s="54" t="str">
        <f>IF(ISBLANK(Paramètres!$B29),"",COUNTIF(Codes!CN30,1))</f>
        <v/>
      </c>
      <c r="CM23" s="54" t="str">
        <f>IF(ISBLANK(Paramètres!$B29),"",COUNTIF(Codes!CO30,1))</f>
        <v/>
      </c>
      <c r="CN23" s="54" t="str">
        <f>IF(ISBLANK(Paramètres!$B29),"",COUNTIF(Codes!CP30,1))</f>
        <v/>
      </c>
      <c r="CO23" s="54" t="str">
        <f>IF(ISBLANK(Paramètres!$B29),"",COUNTIF(Codes!CQ30,1))</f>
        <v/>
      </c>
      <c r="CP23" s="54" t="str">
        <f>IF(ISBLANK(Paramètres!$B29),"",COUNTIF(Codes!CR30,1))</f>
        <v/>
      </c>
      <c r="CQ23" s="54" t="str">
        <f>IF(ISBLANK(Paramètres!$B29),"",COUNTIF(Codes!CS30,1))</f>
        <v/>
      </c>
      <c r="CR23" s="54" t="str">
        <f>IF(ISBLANK(Paramètres!$B29),"",COUNTIF(Codes!CT30,1))</f>
        <v/>
      </c>
      <c r="CS23" s="54" t="str">
        <f>IF(ISBLANK(Paramètres!$B29),"",COUNTIF(Codes!CU30,1))</f>
        <v/>
      </c>
      <c r="CT23" s="54" t="str">
        <f>IF(ISBLANK(Paramètres!$B29),"",COUNTIF(Codes!CV30,1))</f>
        <v/>
      </c>
      <c r="CU23" s="54" t="str">
        <f>IF(ISBLANK(Paramètres!$B29),"",COUNTIF(Codes!CW30,1))</f>
        <v/>
      </c>
      <c r="CV23" s="54" t="str">
        <f>IF(ISBLANK(Paramètres!$B29),"",COUNTIF(Codes!CX30,1))</f>
        <v/>
      </c>
      <c r="CW23" s="54" t="str">
        <f>IF(ISBLANK(Paramètres!$B29),"",COUNTIF(Codes!CY30,1))</f>
        <v/>
      </c>
      <c r="CX23" s="54" t="str">
        <f>IF(ISBLANK(Paramètres!$B29),"",COUNTIF(Codes!CZ30,1))</f>
        <v/>
      </c>
      <c r="CY23" s="54" t="str">
        <f>IF(ISBLANK(Paramètres!$B29),"",COUNTIF(Codes!DA30,1))</f>
        <v/>
      </c>
      <c r="CZ23" s="54" t="str">
        <f>IF(ISBLANK(Paramètres!$B29),"",COUNTIF(Codes!DB30,1))</f>
        <v/>
      </c>
      <c r="DA23" s="54" t="str">
        <f>IF(ISBLANK(Paramètres!$B29),"",COUNTIF(Codes!DC30,1))</f>
        <v/>
      </c>
      <c r="DB23" s="54" t="str">
        <f>IF(ISBLANK(Paramètres!$B29),"",COUNTIF(Codes!DD30,1))</f>
        <v/>
      </c>
      <c r="DC23" s="54" t="str">
        <f>IF(ISBLANK(Paramètres!$B29),"",COUNTIF(Codes!DE30,1))</f>
        <v/>
      </c>
      <c r="DD23" s="54" t="str">
        <f>IF(ISBLANK(Paramètres!$B29),"",COUNTIF(Codes!DF30,1))</f>
        <v/>
      </c>
      <c r="DE23" s="54" t="str">
        <f>IF(ISBLANK(Paramètres!$B29),"",COUNTIF(Codes!DG30,1))</f>
        <v/>
      </c>
      <c r="DF23" s="54" t="str">
        <f>IF(ISBLANK(Paramètres!$B29),"",COUNTIF(Codes!DH30,1))</f>
        <v/>
      </c>
      <c r="DG23" s="54" t="str">
        <f>IF(ISBLANK(Paramètres!$B29),"",COUNTIF(Codes!DI30,1))</f>
        <v/>
      </c>
      <c r="DH23" s="54" t="str">
        <f>IF(ISBLANK(Paramètres!$B29),"",COUNTIF(Codes!DJ30,1))</f>
        <v/>
      </c>
      <c r="DI23" s="54" t="str">
        <f>IF(ISBLANK(Paramètres!$B29),"",COUNTIF(Codes!DK30,1))</f>
        <v/>
      </c>
      <c r="DJ23" s="54" t="str">
        <f>IF(ISBLANK(Paramètres!$B29),"",COUNTIF(Codes!DL30,1))</f>
        <v/>
      </c>
      <c r="DK23" s="54" t="str">
        <f>IF(ISBLANK(Paramètres!$B29),"",COUNTIF(Codes!DM30,1))</f>
        <v/>
      </c>
      <c r="DL23" s="54" t="str">
        <f>IF(ISBLANK(Paramètres!$B29),"",COUNTIF(Codes!DN30,1))</f>
        <v/>
      </c>
      <c r="DM23" s="54" t="str">
        <f>IF(ISBLANK(Paramètres!$B29),"",COUNTIF(Codes!DO30,1))</f>
        <v/>
      </c>
      <c r="DN23" s="54" t="str">
        <f>IF(ISBLANK(Paramètres!$B29),"",COUNTIF(Codes!DP30,1))</f>
        <v/>
      </c>
      <c r="DO23" s="54" t="str">
        <f>IF(ISBLANK(Paramètres!$B29),"",COUNTIF(Codes!DQ30,1))</f>
        <v/>
      </c>
      <c r="DP23" s="54" t="str">
        <f>IF(ISBLANK(Paramètres!$B29),"",COUNTIF(Codes!DR30,1))</f>
        <v/>
      </c>
      <c r="DQ23" s="54" t="str">
        <f>IF(ISBLANK(Paramètres!$B29),"",COUNTIF(Codes!DS30,1))</f>
        <v/>
      </c>
      <c r="DR23" s="54" t="str">
        <f>IF(ISBLANK(Paramètres!$B29),"",COUNTIF(Codes!DT30,1))</f>
        <v/>
      </c>
      <c r="DS23" s="54" t="str">
        <f>IF(ISBLANK(Paramètres!$B29),"",COUNTIF(Codes!DU30,1))</f>
        <v/>
      </c>
      <c r="DT23" s="54" t="str">
        <f>IF(ISBLANK(Paramètres!$B29),"",COUNTIF(Codes!DV30,1))</f>
        <v/>
      </c>
      <c r="DU23" s="54" t="str">
        <f>IF(ISBLANK(Paramètres!$B29),"",COUNTIF(Codes!DW30,1))</f>
        <v/>
      </c>
      <c r="DV23" s="54" t="str">
        <f>IF(ISBLANK(Paramètres!$B29),"",COUNTIF(Codes!DX30,1))</f>
        <v/>
      </c>
      <c r="DW23" s="54" t="str">
        <f>IF(ISBLANK(Paramètres!$B29),"",COUNTIF(Codes!DY30,1))</f>
        <v/>
      </c>
      <c r="DX23" s="54" t="str">
        <f>IF(ISBLANK(Paramètres!$B29),"",COUNTIF(Codes!DZ30,1))</f>
        <v/>
      </c>
      <c r="DY23" s="54" t="str">
        <f>IF(ISBLANK(Paramètres!$B29),"",COUNTIF(Codes!EA30,1))</f>
        <v/>
      </c>
      <c r="DZ23" s="54" t="str">
        <f>IF(ISBLANK(Paramètres!$B29),"",COUNTIF(Codes!EB30,1))</f>
        <v/>
      </c>
      <c r="EA23" s="54" t="str">
        <f>IF(ISBLANK(Paramètres!$B29),"",COUNTIF(Codes!EC30,1))</f>
        <v/>
      </c>
      <c r="EB23" s="54" t="str">
        <f>IF(ISBLANK(Paramètres!$B29),"",COUNTIF(Codes!ED30,1))</f>
        <v/>
      </c>
      <c r="EC23" s="54" t="str">
        <f>IF(ISBLANK(Paramètres!$B29),"",COUNTIF(Codes!EE30,1))</f>
        <v/>
      </c>
      <c r="ED23" s="54" t="str">
        <f>IF(ISBLANK(Paramètres!$B29),"",COUNTIF(Codes!EF30,1))</f>
        <v/>
      </c>
      <c r="EE23" s="54" t="str">
        <f>IF(ISBLANK(Paramètres!$B29),"",COUNTIF(Codes!EG30,1))</f>
        <v/>
      </c>
      <c r="EF23" s="54" t="str">
        <f>IF(ISBLANK(Paramètres!$B29),"",COUNTIF(Codes!EH30,1))</f>
        <v/>
      </c>
      <c r="EG23" s="54" t="str">
        <f>IF(ISBLANK(Paramètres!$B29),"",COUNTIF(Codes!EI30,1))</f>
        <v/>
      </c>
      <c r="EH23" s="54" t="str">
        <f>IF(ISBLANK(Paramètres!$B29),"",COUNTIF(Codes!EJ30,1))</f>
        <v/>
      </c>
      <c r="EI23" s="54" t="str">
        <f>IF(ISBLANK(Paramètres!$B29),"",COUNTIF(Codes!EK30,1))</f>
        <v/>
      </c>
      <c r="EJ23" s="54" t="str">
        <f>IF(ISBLANK(Paramètres!$B29),"",COUNTIF(Codes!EL30,1))</f>
        <v/>
      </c>
      <c r="EK23" s="54" t="str">
        <f>IF(ISBLANK(Paramètres!$B29),"",COUNTIF(Codes!EM30,1))</f>
        <v/>
      </c>
      <c r="EL23" s="54" t="str">
        <f>IF(ISBLANK(Paramètres!$B29),"",COUNTIF(Codes!EN30,1))</f>
        <v/>
      </c>
      <c r="EM23" s="54" t="str">
        <f>IF(ISBLANK(Paramètres!$B29),"",COUNTIF(Codes!EO30,1))</f>
        <v/>
      </c>
      <c r="EN23" s="54" t="str">
        <f>IF(ISBLANK(Paramètres!$B29),"",COUNTIF(Codes!EP30,1))</f>
        <v/>
      </c>
      <c r="EO23" s="54" t="str">
        <f>IF(ISBLANK(Paramètres!$B29),"",COUNTIF(Codes!EQ30,1))</f>
        <v/>
      </c>
      <c r="EP23" s="54" t="str">
        <f>IF(ISBLANK(Paramètres!$B29),"",COUNTIF(Codes!ER30,1))</f>
        <v/>
      </c>
      <c r="EQ23" s="54" t="str">
        <f>IF(ISBLANK(Paramètres!$B29),"",COUNTIF(Codes!ES30,1))</f>
        <v/>
      </c>
      <c r="ER23" s="54" t="str">
        <f>IF(ISBLANK(Paramètres!$B29),"",COUNTIF(Codes!ET30,1))</f>
        <v/>
      </c>
      <c r="ES23" s="54" t="str">
        <f>IF(ISBLANK(Paramètres!$B29),"",COUNTIF(Codes!EU30,1))</f>
        <v/>
      </c>
      <c r="ET23" s="54" t="str">
        <f>IF(ISBLANK(Paramètres!$B29),"",COUNTIF(Codes!EV30,1))</f>
        <v/>
      </c>
      <c r="EU23" s="54" t="str">
        <f>IF(ISBLANK(Paramètres!$B29),"",COUNTIF(Codes!EW30,1))</f>
        <v/>
      </c>
      <c r="EV23" s="54" t="str">
        <f>IF(ISBLANK(Paramètres!$B29),"",COUNTIF(Codes!EX30,1))</f>
        <v/>
      </c>
      <c r="EW23" s="54" t="str">
        <f>IF(ISBLANK(Paramètres!$B29),"",COUNTIF(Codes!EY30,1))</f>
        <v/>
      </c>
      <c r="EX23" s="54" t="str">
        <f>IF(ISBLANK(Paramètres!$B29),"",COUNTIF(Codes!EZ30,1))</f>
        <v/>
      </c>
      <c r="EY23" s="54" t="str">
        <f>IF(ISBLANK(Paramètres!$B29),"",COUNTIF(Codes!FA30,1))</f>
        <v/>
      </c>
      <c r="EZ23" s="54" t="str">
        <f>IF(ISBLANK(Paramètres!$B29),"",COUNTIF(Codes!FB30,1))</f>
        <v/>
      </c>
      <c r="FA23" s="54" t="str">
        <f>IF(ISBLANK(Paramètres!$B29),"",COUNTIF(Codes!FC30,1))</f>
        <v/>
      </c>
      <c r="FB23" s="54" t="str">
        <f>IF(ISBLANK(Paramètres!$B29),"",COUNTIF(Codes!FD30,1))</f>
        <v/>
      </c>
      <c r="FC23" s="54" t="str">
        <f>IF(ISBLANK(Paramètres!$B29),"",COUNTIF(Codes!FE30,1))</f>
        <v/>
      </c>
      <c r="FD23" s="54" t="str">
        <f>IF(ISBLANK(Paramètres!$B29),"",COUNTIF(Codes!FF30,1))</f>
        <v/>
      </c>
      <c r="FE23" s="54" t="str">
        <f>IF(ISBLANK(Paramètres!$B29),"",COUNTIF(Codes!FG30,1))</f>
        <v/>
      </c>
      <c r="FF23" s="54" t="str">
        <f>IF(ISBLANK(Paramètres!$B29),"",COUNTIF(Codes!FH30,1))</f>
        <v/>
      </c>
      <c r="FG23" s="54" t="str">
        <f>IF(ISBLANK(Paramètres!$B29),"",COUNTIF(Codes!FI30,1))</f>
        <v/>
      </c>
      <c r="FH23" s="54" t="str">
        <f>IF(ISBLANK(Paramètres!$B29),"",COUNTIF(Codes!FJ30,1))</f>
        <v/>
      </c>
      <c r="FI23" s="54" t="str">
        <f>IF(ISBLANK(Paramètres!$B29),"",COUNTIF(Codes!FK30,1))</f>
        <v/>
      </c>
      <c r="FJ23" s="54" t="str">
        <f>IF(ISBLANK(Paramètres!$B29),"",COUNTIF(Codes!FL30,1))</f>
        <v/>
      </c>
      <c r="FK23" s="54" t="str">
        <f>IF(ISBLANK(Paramètres!$B29),"",COUNTIF(Codes!FM30,1))</f>
        <v/>
      </c>
      <c r="FL23" s="54" t="str">
        <f>IF(ISBLANK(Paramètres!$B29),"",COUNTIF(Codes!FN30,1))</f>
        <v/>
      </c>
      <c r="FM23" s="54" t="str">
        <f>IF(ISBLANK(Paramètres!$B29),"",COUNTIF(Codes!FO30,1))</f>
        <v/>
      </c>
      <c r="FN23" s="54" t="str">
        <f>IF(ISBLANK(Paramètres!$B29),"",COUNTIF(Codes!FP30,1))</f>
        <v/>
      </c>
      <c r="FO23" s="54" t="str">
        <f>IF(ISBLANK(Paramètres!$B29),"",COUNTIF(Codes!FQ30,1))</f>
        <v/>
      </c>
      <c r="FP23" s="54" t="str">
        <f>IF(ISBLANK(Paramètres!$B29),"",COUNTIF(Codes!FR30,1))</f>
        <v/>
      </c>
      <c r="FQ23" s="54" t="str">
        <f>IF(ISBLANK(Paramètres!$B29),"",COUNTIF(Codes!FS30,1))</f>
        <v/>
      </c>
      <c r="FR23" s="54" t="str">
        <f>IF(ISBLANK(Paramètres!$B29),"",COUNTIF(Codes!FT30,1))</f>
        <v/>
      </c>
      <c r="FS23" s="54" t="str">
        <f>IF(ISBLANK(Paramètres!$B29),"",COUNTIF(Codes!FU30,1))</f>
        <v/>
      </c>
      <c r="FT23" s="54" t="str">
        <f>IF(ISBLANK(Paramètres!$B29),"",COUNTIF(Codes!FV30,1))</f>
        <v/>
      </c>
      <c r="FU23" s="54" t="str">
        <f>IF(ISBLANK(Paramètres!$B29),"",COUNTIF(Codes!FW30,1))</f>
        <v/>
      </c>
      <c r="FV23" s="54" t="str">
        <f>IF(ISBLANK(Paramètres!$B29),"",COUNTIF(Codes!FX30,1))</f>
        <v/>
      </c>
      <c r="FW23" s="54" t="str">
        <f>IF(ISBLANK(Paramètres!$B29),"",COUNTIF(Codes!FY30,1))</f>
        <v/>
      </c>
      <c r="FX23" s="54" t="str">
        <f>IF(ISBLANK(Paramètres!$B29),"",COUNTIF(Codes!FZ30,1))</f>
        <v/>
      </c>
      <c r="FY23" s="54" t="str">
        <f>IF(ISBLANK(Paramètres!$B29),"",COUNTIF(Codes!GA30,1))</f>
        <v/>
      </c>
      <c r="FZ23" s="54" t="str">
        <f>IF(ISBLANK(Paramètres!$B29),"",COUNTIF(Codes!GB30,1))</f>
        <v/>
      </c>
      <c r="GA23" s="54" t="str">
        <f>IF(ISBLANK(Paramètres!$B29),"",COUNTIF(Codes!GC30,1))</f>
        <v/>
      </c>
      <c r="GB23" s="54" t="str">
        <f>IF(ISBLANK(Paramètres!$B29),"",COUNTIF(Codes!GD30,1))</f>
        <v/>
      </c>
      <c r="GC23" s="54" t="str">
        <f>IF(ISBLANK(Paramètres!$B29),"",COUNTIF(Codes!GE30,1))</f>
        <v/>
      </c>
      <c r="GD23" s="54" t="str">
        <f>IF(ISBLANK(Paramètres!$B29),"",COUNTIF(Codes!GF30,1))</f>
        <v/>
      </c>
      <c r="GE23" s="54" t="str">
        <f>IF(ISBLANK(Paramètres!$B29),"",COUNTIF(Codes!GG30,1))</f>
        <v/>
      </c>
      <c r="GF23" s="54" t="str">
        <f>IF(ISBLANK(Paramètres!$B29),"",COUNTIF(Codes!GH30,1))</f>
        <v/>
      </c>
      <c r="GG23" s="54" t="str">
        <f>IF(ISBLANK(Paramètres!$B29),"",COUNTIF(Codes!GI30,1))</f>
        <v/>
      </c>
      <c r="GH23" s="54" t="str">
        <f>IF(ISBLANK(Paramètres!$B29),"",COUNTIF(Codes!GJ30,1))</f>
        <v/>
      </c>
      <c r="GI23" s="54" t="str">
        <f>IF(ISBLANK(Paramètres!$B29),"",COUNTIF(Codes!GK30,1))</f>
        <v/>
      </c>
      <c r="GJ23" s="54" t="str">
        <f>IF(ISBLANK(Paramètres!$B29),"",COUNTIF(Codes!GL30,1))</f>
        <v/>
      </c>
      <c r="GK23" s="54" t="str">
        <f>IF(ISBLANK(Paramètres!$B29),"",COUNTIF(Codes!GM30,1))</f>
        <v/>
      </c>
      <c r="GL23" s="54" t="str">
        <f>IF(ISBLANK(Paramètres!$B29),"",COUNTIF(Codes!GN30,1))</f>
        <v/>
      </c>
      <c r="GM23" s="54" t="str">
        <f>IF(ISBLANK(Paramètres!B29),"",AVERAGE(B23:CX23))</f>
        <v/>
      </c>
      <c r="GN23" s="54" t="str">
        <f>IF(ISBLANK(Paramètres!B29),"",AVERAGE(CY23:GL23))</f>
        <v/>
      </c>
      <c r="GO23" s="54" t="str">
        <f>IF(ISBLANK(Paramètres!B29),"",AVERAGE(C23:GL23))</f>
        <v/>
      </c>
      <c r="GP23" s="54" t="str">
        <f>IF(ISBLANK(Paramètres!B29),"",AVERAGE(CY23:DZ23))</f>
        <v/>
      </c>
      <c r="GQ23" s="54" t="str">
        <f>IF(ISBLANK(Paramètres!B29),"",AVERAGE(EA23:FK23))</f>
        <v/>
      </c>
      <c r="GR23" s="54" t="str">
        <f>IF(ISBLANK(Paramètres!B29),"",AVERAGE(FL23:FW23))</f>
        <v/>
      </c>
      <c r="GS23" s="54" t="str">
        <f>IF(ISBLANK(Paramètres!B29),"",AVERAGE(FX23:GL23))</f>
        <v/>
      </c>
      <c r="GT23" s="54" t="str">
        <f>IF(ISBLANK(Paramètres!B29),"",AVERAGE(Calculs!M23:R23,Calculs!AN23:AY23,Calculs!BE23:BI23,Calculs!BT23:BX23,Calculs!CD23:CO23))</f>
        <v/>
      </c>
      <c r="GU23" s="54" t="str">
        <f>IF(ISBLANK(Paramètres!B29),"",AVERAGE(Calculs!AI23:AM23,Calculs!BJ23:BP23,Calculs!BY23:CC23))</f>
        <v/>
      </c>
      <c r="GV23" s="54" t="str">
        <f>IF(ISBLANK(Paramètres!B29),"",AVERAGE(Calculs!B23:L23,Calculs!S23:AH23,Calculs!AZ23:BD23,Calculs!BQ23:BS23))</f>
        <v/>
      </c>
      <c r="GW23" s="54" t="str">
        <f>IF(ISBLANK(Paramètres!B29),"",AVERAGE(CP23:CX23))</f>
        <v/>
      </c>
    </row>
    <row r="24" spans="1:205" s="23" customFormat="1" ht="24" customHeight="1" thickBot="1" x14ac:dyDescent="0.4">
      <c r="A24" s="22" t="str">
        <f>Codes!C31</f>
        <v/>
      </c>
      <c r="B24" s="54" t="str">
        <f>IF(ISBLANK(Paramètres!$B30),"",COUNTIF(Codes!D31,1))</f>
        <v/>
      </c>
      <c r="C24" s="54" t="str">
        <f>IF(ISBLANK(Paramètres!$B30),"",COUNTIF(Codes!E31,1))</f>
        <v/>
      </c>
      <c r="D24" s="54" t="str">
        <f>IF(ISBLANK(Paramètres!$B30),"",COUNTIF(Codes!F31,1))</f>
        <v/>
      </c>
      <c r="E24" s="54" t="str">
        <f>IF(ISBLANK(Paramètres!$B30),"",COUNTIF(Codes!G31,1))</f>
        <v/>
      </c>
      <c r="F24" s="54" t="str">
        <f>IF(ISBLANK(Paramètres!$B30),"",COUNTIF(Codes!H31,1))</f>
        <v/>
      </c>
      <c r="G24" s="54" t="str">
        <f>IF(ISBLANK(Paramètres!$B30),"",COUNTIF(Codes!I31,1))</f>
        <v/>
      </c>
      <c r="H24" s="54" t="str">
        <f>IF(ISBLANK(Paramètres!$B30),"",COUNTIF(Codes!J31,1))</f>
        <v/>
      </c>
      <c r="I24" s="54" t="str">
        <f>IF(ISBLANK(Paramètres!$B30),"",COUNTIF(Codes!K31,1))</f>
        <v/>
      </c>
      <c r="J24" s="54" t="str">
        <f>IF(ISBLANK(Paramètres!$B30),"",COUNTIF(Codes!L31,1))</f>
        <v/>
      </c>
      <c r="K24" s="54" t="str">
        <f>IF(ISBLANK(Paramètres!$B30),"",COUNTIF(Codes!M31,1))</f>
        <v/>
      </c>
      <c r="L24" s="54" t="str">
        <f>IF(ISBLANK(Paramètres!$B30),"",COUNTIF(Codes!N31,1))</f>
        <v/>
      </c>
      <c r="M24" s="54" t="str">
        <f>IF(ISBLANK(Paramètres!$B30),"",COUNTIF(Codes!O31,1))</f>
        <v/>
      </c>
      <c r="N24" s="54" t="str">
        <f>IF(ISBLANK(Paramètres!$B30),"",COUNTIF(Codes!P31,1))</f>
        <v/>
      </c>
      <c r="O24" s="54" t="str">
        <f>IF(ISBLANK(Paramètres!$B30),"",COUNTIF(Codes!Q31,1))</f>
        <v/>
      </c>
      <c r="P24" s="54" t="str">
        <f>IF(ISBLANK(Paramètres!$B30),"",COUNTIF(Codes!R31,1))</f>
        <v/>
      </c>
      <c r="Q24" s="54" t="str">
        <f>IF(ISBLANK(Paramètres!$B30),"",COUNTIF(Codes!S31,1))</f>
        <v/>
      </c>
      <c r="R24" s="54" t="str">
        <f>IF(ISBLANK(Paramètres!$B30),"",COUNTIF(Codes!T31,1))</f>
        <v/>
      </c>
      <c r="S24" s="54" t="str">
        <f>IF(ISBLANK(Paramètres!$B30),"",COUNTIF(Codes!U31,1))</f>
        <v/>
      </c>
      <c r="T24" s="54" t="str">
        <f>IF(ISBLANK(Paramètres!$B30),"",COUNTIF(Codes!V31,1))</f>
        <v/>
      </c>
      <c r="U24" s="54" t="str">
        <f>IF(ISBLANK(Paramètres!$B30),"",COUNTIF(Codes!W31,1))</f>
        <v/>
      </c>
      <c r="V24" s="54" t="str">
        <f>IF(ISBLANK(Paramètres!$B30),"",COUNTIF(Codes!X31,1))</f>
        <v/>
      </c>
      <c r="W24" s="54" t="str">
        <f>IF(ISBLANK(Paramètres!$B30),"",COUNTIF(Codes!Y31,1))</f>
        <v/>
      </c>
      <c r="X24" s="54" t="str">
        <f>IF(ISBLANK(Paramètres!$B30),"",COUNTIF(Codes!Z31,1))</f>
        <v/>
      </c>
      <c r="Y24" s="54" t="str">
        <f>IF(ISBLANK(Paramètres!$B30),"",COUNTIF(Codes!AA31,1))</f>
        <v/>
      </c>
      <c r="Z24" s="54" t="str">
        <f>IF(ISBLANK(Paramètres!$B30),"",COUNTIF(Codes!AB31,1))</f>
        <v/>
      </c>
      <c r="AA24" s="54" t="str">
        <f>IF(ISBLANK(Paramètres!$B30),"",COUNTIF(Codes!AC31,1))</f>
        <v/>
      </c>
      <c r="AB24" s="54" t="str">
        <f>IF(ISBLANK(Paramètres!$B30),"",COUNTIF(Codes!AD31,1))</f>
        <v/>
      </c>
      <c r="AC24" s="54" t="str">
        <f>IF(ISBLANK(Paramètres!$B30),"",COUNTIF(Codes!AE31,1))</f>
        <v/>
      </c>
      <c r="AD24" s="54" t="str">
        <f>IF(ISBLANK(Paramètres!$B30),"",COUNTIF(Codes!AF31,1))</f>
        <v/>
      </c>
      <c r="AE24" s="54" t="str">
        <f>IF(ISBLANK(Paramètres!$B30),"",COUNTIF(Codes!AG31,1))</f>
        <v/>
      </c>
      <c r="AF24" s="54" t="str">
        <f>IF(ISBLANK(Paramètres!$B30),"",COUNTIF(Codes!AH31,1))</f>
        <v/>
      </c>
      <c r="AG24" s="54" t="str">
        <f>IF(ISBLANK(Paramètres!$B30),"",COUNTIF(Codes!AI31,1))</f>
        <v/>
      </c>
      <c r="AH24" s="54" t="str">
        <f>IF(ISBLANK(Paramètres!$B30),"",COUNTIF(Codes!AJ31,1))</f>
        <v/>
      </c>
      <c r="AI24" s="54" t="str">
        <f>IF(ISBLANK(Paramètres!$B30),"",COUNTIF(Codes!AK31,1))</f>
        <v/>
      </c>
      <c r="AJ24" s="54" t="str">
        <f>IF(ISBLANK(Paramètres!$B30),"",COUNTIF(Codes!AL31,1))</f>
        <v/>
      </c>
      <c r="AK24" s="54" t="str">
        <f>IF(ISBLANK(Paramètres!$B30),"",COUNTIF(Codes!AM31,1))</f>
        <v/>
      </c>
      <c r="AL24" s="54" t="str">
        <f>IF(ISBLANK(Paramètres!$B30),"",COUNTIF(Codes!AN31,1))</f>
        <v/>
      </c>
      <c r="AM24" s="54" t="str">
        <f>IF(ISBLANK(Paramètres!$B30),"",COUNTIF(Codes!AO31,1))</f>
        <v/>
      </c>
      <c r="AN24" s="54" t="str">
        <f>IF(ISBLANK(Paramètres!$B30),"",COUNTIF(Codes!AP31,1))</f>
        <v/>
      </c>
      <c r="AO24" s="54" t="str">
        <f>IF(ISBLANK(Paramètres!$B30),"",COUNTIF(Codes!AQ31,1))</f>
        <v/>
      </c>
      <c r="AP24" s="54" t="str">
        <f>IF(ISBLANK(Paramètres!$B30),"",COUNTIF(Codes!AR31,1))</f>
        <v/>
      </c>
      <c r="AQ24" s="54" t="str">
        <f>IF(ISBLANK(Paramètres!$B30),"",COUNTIF(Codes!AS31,1))</f>
        <v/>
      </c>
      <c r="AR24" s="54" t="str">
        <f>IF(ISBLANK(Paramètres!$B30),"",COUNTIF(Codes!AT31,1))</f>
        <v/>
      </c>
      <c r="AS24" s="54" t="str">
        <f>IF(ISBLANK(Paramètres!$B30),"",COUNTIF(Codes!AU31,1))</f>
        <v/>
      </c>
      <c r="AT24" s="54" t="str">
        <f>IF(ISBLANK(Paramètres!$B30),"",COUNTIF(Codes!AV31,1))</f>
        <v/>
      </c>
      <c r="AU24" s="54" t="str">
        <f>IF(ISBLANK(Paramètres!$B30),"",COUNTIF(Codes!AW31,1))</f>
        <v/>
      </c>
      <c r="AV24" s="54" t="str">
        <f>IF(ISBLANK(Paramètres!$B30),"",COUNTIF(Codes!AX31,1))</f>
        <v/>
      </c>
      <c r="AW24" s="54" t="str">
        <f>IF(ISBLANK(Paramètres!$B30),"",COUNTIF(Codes!AY31,1))</f>
        <v/>
      </c>
      <c r="AX24" s="54" t="str">
        <f>IF(ISBLANK(Paramètres!$B30),"",COUNTIF(Codes!AZ31,1))</f>
        <v/>
      </c>
      <c r="AY24" s="54" t="str">
        <f>IF(ISBLANK(Paramètres!$B30),"",COUNTIF(Codes!BA31,1))</f>
        <v/>
      </c>
      <c r="AZ24" s="54" t="str">
        <f>IF(ISBLANK(Paramètres!$B30),"",COUNTIF(Codes!BB31,1))</f>
        <v/>
      </c>
      <c r="BA24" s="54" t="str">
        <f>IF(ISBLANK(Paramètres!$B30),"",COUNTIF(Codes!BC31,1))</f>
        <v/>
      </c>
      <c r="BB24" s="54" t="str">
        <f>IF(ISBLANK(Paramètres!$B30),"",COUNTIF(Codes!BD31,1))</f>
        <v/>
      </c>
      <c r="BC24" s="54" t="str">
        <f>IF(ISBLANK(Paramètres!$B30),"",COUNTIF(Codes!BE31,1))</f>
        <v/>
      </c>
      <c r="BD24" s="54" t="str">
        <f>IF(ISBLANK(Paramètres!$B30),"",COUNTIF(Codes!BF31,1))</f>
        <v/>
      </c>
      <c r="BE24" s="54" t="str">
        <f>IF(ISBLANK(Paramètres!$B30),"",COUNTIF(Codes!BG31,1))</f>
        <v/>
      </c>
      <c r="BF24" s="54" t="str">
        <f>IF(ISBLANK(Paramètres!$B30),"",COUNTIF(Codes!BH31,1))</f>
        <v/>
      </c>
      <c r="BG24" s="54" t="str">
        <f>IF(ISBLANK(Paramètres!$B30),"",COUNTIF(Codes!BI31,1))</f>
        <v/>
      </c>
      <c r="BH24" s="54" t="str">
        <f>IF(ISBLANK(Paramètres!$B30),"",COUNTIF(Codes!BJ31,1))</f>
        <v/>
      </c>
      <c r="BI24" s="54" t="str">
        <f>IF(ISBLANK(Paramètres!$B30),"",COUNTIF(Codes!BK31,1))</f>
        <v/>
      </c>
      <c r="BJ24" s="54" t="str">
        <f>IF(ISBLANK(Paramètres!$B30),"",COUNTIF(Codes!BL31,1))</f>
        <v/>
      </c>
      <c r="BK24" s="54" t="str">
        <f>IF(ISBLANK(Paramètres!$B30),"",COUNTIF(Codes!BM31,1))</f>
        <v/>
      </c>
      <c r="BL24" s="54" t="str">
        <f>IF(ISBLANK(Paramètres!$B30),"",COUNTIF(Codes!BN31,1))</f>
        <v/>
      </c>
      <c r="BM24" s="54" t="str">
        <f>IF(ISBLANK(Paramètres!$B30),"",COUNTIF(Codes!BO31,1))</f>
        <v/>
      </c>
      <c r="BN24" s="54" t="str">
        <f>IF(ISBLANK(Paramètres!$B30),"",COUNTIF(Codes!BP31,1))</f>
        <v/>
      </c>
      <c r="BO24" s="54" t="str">
        <f>IF(ISBLANK(Paramètres!$B30),"",COUNTIF(Codes!BQ31,1))</f>
        <v/>
      </c>
      <c r="BP24" s="54" t="str">
        <f>IF(ISBLANK(Paramètres!$B30),"",COUNTIF(Codes!BR31,1))</f>
        <v/>
      </c>
      <c r="BQ24" s="54" t="str">
        <f>IF(ISBLANK(Paramètres!$B30),"",COUNTIF(Codes!BS31,1))</f>
        <v/>
      </c>
      <c r="BR24" s="54" t="str">
        <f>IF(ISBLANK(Paramètres!$B30),"",COUNTIF(Codes!BT31,1))</f>
        <v/>
      </c>
      <c r="BS24" s="54" t="str">
        <f>IF(ISBLANK(Paramètres!$B30),"",COUNTIF(Codes!BU31,1))</f>
        <v/>
      </c>
      <c r="BT24" s="54" t="str">
        <f>IF(ISBLANK(Paramètres!$B30),"",COUNTIF(Codes!BV31,1))</f>
        <v/>
      </c>
      <c r="BU24" s="54" t="str">
        <f>IF(ISBLANK(Paramètres!$B30),"",COUNTIF(Codes!BW31,1))</f>
        <v/>
      </c>
      <c r="BV24" s="54" t="str">
        <f>IF(ISBLANK(Paramètres!$B30),"",COUNTIF(Codes!BX31,1))</f>
        <v/>
      </c>
      <c r="BW24" s="54" t="str">
        <f>IF(ISBLANK(Paramètres!$B30),"",COUNTIF(Codes!BY31,1))</f>
        <v/>
      </c>
      <c r="BX24" s="54" t="str">
        <f>IF(ISBLANK(Paramètres!$B30),"",COUNTIF(Codes!BZ31,1))</f>
        <v/>
      </c>
      <c r="BY24" s="54" t="str">
        <f>IF(ISBLANK(Paramètres!$B30),"",COUNTIF(Codes!CA31,1))</f>
        <v/>
      </c>
      <c r="BZ24" s="54" t="str">
        <f>IF(ISBLANK(Paramètres!$B30),"",COUNTIF(Codes!CB31,1))</f>
        <v/>
      </c>
      <c r="CA24" s="54" t="str">
        <f>IF(ISBLANK(Paramètres!$B30),"",COUNTIF(Codes!CC31,1))</f>
        <v/>
      </c>
      <c r="CB24" s="54" t="str">
        <f>IF(ISBLANK(Paramètres!$B30),"",COUNTIF(Codes!CD31,1))</f>
        <v/>
      </c>
      <c r="CC24" s="54" t="str">
        <f>IF(ISBLANK(Paramètres!$B30),"",COUNTIF(Codes!CE31,1))</f>
        <v/>
      </c>
      <c r="CD24" s="54" t="str">
        <f>IF(ISBLANK(Paramètres!$B30),"",COUNTIF(Codes!CF31,1))</f>
        <v/>
      </c>
      <c r="CE24" s="54" t="str">
        <f>IF(ISBLANK(Paramètres!$B30),"",COUNTIF(Codes!CG31,1))</f>
        <v/>
      </c>
      <c r="CF24" s="54" t="str">
        <f>IF(ISBLANK(Paramètres!$B30),"",COUNTIF(Codes!CH31,1))</f>
        <v/>
      </c>
      <c r="CG24" s="54" t="str">
        <f>IF(ISBLANK(Paramètres!$B30),"",COUNTIF(Codes!CI31,1))</f>
        <v/>
      </c>
      <c r="CH24" s="54" t="str">
        <f>IF(ISBLANK(Paramètres!$B30),"",COUNTIF(Codes!CJ31,1))</f>
        <v/>
      </c>
      <c r="CI24" s="54" t="str">
        <f>IF(ISBLANK(Paramètres!$B30),"",COUNTIF(Codes!CK31,1))</f>
        <v/>
      </c>
      <c r="CJ24" s="54" t="str">
        <f>IF(ISBLANK(Paramètres!$B30),"",COUNTIF(Codes!CL31,1))</f>
        <v/>
      </c>
      <c r="CK24" s="54" t="str">
        <f>IF(ISBLANK(Paramètres!$B30),"",COUNTIF(Codes!CM31,1))</f>
        <v/>
      </c>
      <c r="CL24" s="54" t="str">
        <f>IF(ISBLANK(Paramètres!$B30),"",COUNTIF(Codes!CN31,1))</f>
        <v/>
      </c>
      <c r="CM24" s="54" t="str">
        <f>IF(ISBLANK(Paramètres!$B30),"",COUNTIF(Codes!CO31,1))</f>
        <v/>
      </c>
      <c r="CN24" s="54" t="str">
        <f>IF(ISBLANK(Paramètres!$B30),"",COUNTIF(Codes!CP31,1))</f>
        <v/>
      </c>
      <c r="CO24" s="54" t="str">
        <f>IF(ISBLANK(Paramètres!$B30),"",COUNTIF(Codes!CQ31,1))</f>
        <v/>
      </c>
      <c r="CP24" s="54" t="str">
        <f>IF(ISBLANK(Paramètres!$B30),"",COUNTIF(Codes!CR31,1))</f>
        <v/>
      </c>
      <c r="CQ24" s="54" t="str">
        <f>IF(ISBLANK(Paramètres!$B30),"",COUNTIF(Codes!CS31,1))</f>
        <v/>
      </c>
      <c r="CR24" s="54" t="str">
        <f>IF(ISBLANK(Paramètres!$B30),"",COUNTIF(Codes!CT31,1))</f>
        <v/>
      </c>
      <c r="CS24" s="54" t="str">
        <f>IF(ISBLANK(Paramètres!$B30),"",COUNTIF(Codes!CU31,1))</f>
        <v/>
      </c>
      <c r="CT24" s="54" t="str">
        <f>IF(ISBLANK(Paramètres!$B30),"",COUNTIF(Codes!CV31,1))</f>
        <v/>
      </c>
      <c r="CU24" s="54" t="str">
        <f>IF(ISBLANK(Paramètres!$B30),"",COUNTIF(Codes!CW31,1))</f>
        <v/>
      </c>
      <c r="CV24" s="54" t="str">
        <f>IF(ISBLANK(Paramètres!$B30),"",COUNTIF(Codes!CX31,1))</f>
        <v/>
      </c>
      <c r="CW24" s="54" t="str">
        <f>IF(ISBLANK(Paramètres!$B30),"",COUNTIF(Codes!CY31,1))</f>
        <v/>
      </c>
      <c r="CX24" s="54" t="str">
        <f>IF(ISBLANK(Paramètres!$B30),"",COUNTIF(Codes!CZ31,1))</f>
        <v/>
      </c>
      <c r="CY24" s="54" t="str">
        <f>IF(ISBLANK(Paramètres!$B30),"",COUNTIF(Codes!DA31,1))</f>
        <v/>
      </c>
      <c r="CZ24" s="54" t="str">
        <f>IF(ISBLANK(Paramètres!$B30),"",COUNTIF(Codes!DB31,1))</f>
        <v/>
      </c>
      <c r="DA24" s="54" t="str">
        <f>IF(ISBLANK(Paramètres!$B30),"",COUNTIF(Codes!DC31,1))</f>
        <v/>
      </c>
      <c r="DB24" s="54" t="str">
        <f>IF(ISBLANK(Paramètres!$B30),"",COUNTIF(Codes!DD31,1))</f>
        <v/>
      </c>
      <c r="DC24" s="54" t="str">
        <f>IF(ISBLANK(Paramètres!$B30),"",COUNTIF(Codes!DE31,1))</f>
        <v/>
      </c>
      <c r="DD24" s="54" t="str">
        <f>IF(ISBLANK(Paramètres!$B30),"",COUNTIF(Codes!DF31,1))</f>
        <v/>
      </c>
      <c r="DE24" s="54" t="str">
        <f>IF(ISBLANK(Paramètres!$B30),"",COUNTIF(Codes!DG31,1))</f>
        <v/>
      </c>
      <c r="DF24" s="54" t="str">
        <f>IF(ISBLANK(Paramètres!$B30),"",COUNTIF(Codes!DH31,1))</f>
        <v/>
      </c>
      <c r="DG24" s="54" t="str">
        <f>IF(ISBLANK(Paramètres!$B30),"",COUNTIF(Codes!DI31,1))</f>
        <v/>
      </c>
      <c r="DH24" s="54" t="str">
        <f>IF(ISBLANK(Paramètres!$B30),"",COUNTIF(Codes!DJ31,1))</f>
        <v/>
      </c>
      <c r="DI24" s="54" t="str">
        <f>IF(ISBLANK(Paramètres!$B30),"",COUNTIF(Codes!DK31,1))</f>
        <v/>
      </c>
      <c r="DJ24" s="54" t="str">
        <f>IF(ISBLANK(Paramètres!$B30),"",COUNTIF(Codes!DL31,1))</f>
        <v/>
      </c>
      <c r="DK24" s="54" t="str">
        <f>IF(ISBLANK(Paramètres!$B30),"",COUNTIF(Codes!DM31,1))</f>
        <v/>
      </c>
      <c r="DL24" s="54" t="str">
        <f>IF(ISBLANK(Paramètres!$B30),"",COUNTIF(Codes!DN31,1))</f>
        <v/>
      </c>
      <c r="DM24" s="54" t="str">
        <f>IF(ISBLANK(Paramètres!$B30),"",COUNTIF(Codes!DO31,1))</f>
        <v/>
      </c>
      <c r="DN24" s="54" t="str">
        <f>IF(ISBLANK(Paramètres!$B30),"",COUNTIF(Codes!DP31,1))</f>
        <v/>
      </c>
      <c r="DO24" s="54" t="str">
        <f>IF(ISBLANK(Paramètres!$B30),"",COUNTIF(Codes!DQ31,1))</f>
        <v/>
      </c>
      <c r="DP24" s="54" t="str">
        <f>IF(ISBLANK(Paramètres!$B30),"",COUNTIF(Codes!DR31,1))</f>
        <v/>
      </c>
      <c r="DQ24" s="54" t="str">
        <f>IF(ISBLANK(Paramètres!$B30),"",COUNTIF(Codes!DS31,1))</f>
        <v/>
      </c>
      <c r="DR24" s="54" t="str">
        <f>IF(ISBLANK(Paramètres!$B30),"",COUNTIF(Codes!DT31,1))</f>
        <v/>
      </c>
      <c r="DS24" s="54" t="str">
        <f>IF(ISBLANK(Paramètres!$B30),"",COUNTIF(Codes!DU31,1))</f>
        <v/>
      </c>
      <c r="DT24" s="54" t="str">
        <f>IF(ISBLANK(Paramètres!$B30),"",COUNTIF(Codes!DV31,1))</f>
        <v/>
      </c>
      <c r="DU24" s="54" t="str">
        <f>IF(ISBLANK(Paramètres!$B30),"",COUNTIF(Codes!DW31,1))</f>
        <v/>
      </c>
      <c r="DV24" s="54" t="str">
        <f>IF(ISBLANK(Paramètres!$B30),"",COUNTIF(Codes!DX31,1))</f>
        <v/>
      </c>
      <c r="DW24" s="54" t="str">
        <f>IF(ISBLANK(Paramètres!$B30),"",COUNTIF(Codes!DY31,1))</f>
        <v/>
      </c>
      <c r="DX24" s="54" t="str">
        <f>IF(ISBLANK(Paramètres!$B30),"",COUNTIF(Codes!DZ31,1))</f>
        <v/>
      </c>
      <c r="DY24" s="54" t="str">
        <f>IF(ISBLANK(Paramètres!$B30),"",COUNTIF(Codes!EA31,1))</f>
        <v/>
      </c>
      <c r="DZ24" s="54" t="str">
        <f>IF(ISBLANK(Paramètres!$B30),"",COUNTIF(Codes!EB31,1))</f>
        <v/>
      </c>
      <c r="EA24" s="54" t="str">
        <f>IF(ISBLANK(Paramètres!$B30),"",COUNTIF(Codes!EC31,1))</f>
        <v/>
      </c>
      <c r="EB24" s="54" t="str">
        <f>IF(ISBLANK(Paramètres!$B30),"",COUNTIF(Codes!ED31,1))</f>
        <v/>
      </c>
      <c r="EC24" s="54" t="str">
        <f>IF(ISBLANK(Paramètres!$B30),"",COUNTIF(Codes!EE31,1))</f>
        <v/>
      </c>
      <c r="ED24" s="54" t="str">
        <f>IF(ISBLANK(Paramètres!$B30),"",COUNTIF(Codes!EF31,1))</f>
        <v/>
      </c>
      <c r="EE24" s="54" t="str">
        <f>IF(ISBLANK(Paramètres!$B30),"",COUNTIF(Codes!EG31,1))</f>
        <v/>
      </c>
      <c r="EF24" s="54" t="str">
        <f>IF(ISBLANK(Paramètres!$B30),"",COUNTIF(Codes!EH31,1))</f>
        <v/>
      </c>
      <c r="EG24" s="54" t="str">
        <f>IF(ISBLANK(Paramètres!$B30),"",COUNTIF(Codes!EI31,1))</f>
        <v/>
      </c>
      <c r="EH24" s="54" t="str">
        <f>IF(ISBLANK(Paramètres!$B30),"",COUNTIF(Codes!EJ31,1))</f>
        <v/>
      </c>
      <c r="EI24" s="54" t="str">
        <f>IF(ISBLANK(Paramètres!$B30),"",COUNTIF(Codes!EK31,1))</f>
        <v/>
      </c>
      <c r="EJ24" s="54" t="str">
        <f>IF(ISBLANK(Paramètres!$B30),"",COUNTIF(Codes!EL31,1))</f>
        <v/>
      </c>
      <c r="EK24" s="54" t="str">
        <f>IF(ISBLANK(Paramètres!$B30),"",COUNTIF(Codes!EM31,1))</f>
        <v/>
      </c>
      <c r="EL24" s="54" t="str">
        <f>IF(ISBLANK(Paramètres!$B30),"",COUNTIF(Codes!EN31,1))</f>
        <v/>
      </c>
      <c r="EM24" s="54" t="str">
        <f>IF(ISBLANK(Paramètres!$B30),"",COUNTIF(Codes!EO31,1))</f>
        <v/>
      </c>
      <c r="EN24" s="54" t="str">
        <f>IF(ISBLANK(Paramètres!$B30),"",COUNTIF(Codes!EP31,1))</f>
        <v/>
      </c>
      <c r="EO24" s="54" t="str">
        <f>IF(ISBLANK(Paramètres!$B30),"",COUNTIF(Codes!EQ31,1))</f>
        <v/>
      </c>
      <c r="EP24" s="54" t="str">
        <f>IF(ISBLANK(Paramètres!$B30),"",COUNTIF(Codes!ER31,1))</f>
        <v/>
      </c>
      <c r="EQ24" s="54" t="str">
        <f>IF(ISBLANK(Paramètres!$B30),"",COUNTIF(Codes!ES31,1))</f>
        <v/>
      </c>
      <c r="ER24" s="54" t="str">
        <f>IF(ISBLANK(Paramètres!$B30),"",COUNTIF(Codes!ET31,1))</f>
        <v/>
      </c>
      <c r="ES24" s="54" t="str">
        <f>IF(ISBLANK(Paramètres!$B30),"",COUNTIF(Codes!EU31,1))</f>
        <v/>
      </c>
      <c r="ET24" s="54" t="str">
        <f>IF(ISBLANK(Paramètres!$B30),"",COUNTIF(Codes!EV31,1))</f>
        <v/>
      </c>
      <c r="EU24" s="54" t="str">
        <f>IF(ISBLANK(Paramètres!$B30),"",COUNTIF(Codes!EW31,1))</f>
        <v/>
      </c>
      <c r="EV24" s="54" t="str">
        <f>IF(ISBLANK(Paramètres!$B30),"",COUNTIF(Codes!EX31,1))</f>
        <v/>
      </c>
      <c r="EW24" s="54" t="str">
        <f>IF(ISBLANK(Paramètres!$B30),"",COUNTIF(Codes!EY31,1))</f>
        <v/>
      </c>
      <c r="EX24" s="54" t="str">
        <f>IF(ISBLANK(Paramètres!$B30),"",COUNTIF(Codes!EZ31,1))</f>
        <v/>
      </c>
      <c r="EY24" s="54" t="str">
        <f>IF(ISBLANK(Paramètres!$B30),"",COUNTIF(Codes!FA31,1))</f>
        <v/>
      </c>
      <c r="EZ24" s="54" t="str">
        <f>IF(ISBLANK(Paramètres!$B30),"",COUNTIF(Codes!FB31,1))</f>
        <v/>
      </c>
      <c r="FA24" s="54" t="str">
        <f>IF(ISBLANK(Paramètres!$B30),"",COUNTIF(Codes!FC31,1))</f>
        <v/>
      </c>
      <c r="FB24" s="54" t="str">
        <f>IF(ISBLANK(Paramètres!$B30),"",COUNTIF(Codes!FD31,1))</f>
        <v/>
      </c>
      <c r="FC24" s="54" t="str">
        <f>IF(ISBLANK(Paramètres!$B30),"",COUNTIF(Codes!FE31,1))</f>
        <v/>
      </c>
      <c r="FD24" s="54" t="str">
        <f>IF(ISBLANK(Paramètres!$B30),"",COUNTIF(Codes!FF31,1))</f>
        <v/>
      </c>
      <c r="FE24" s="54" t="str">
        <f>IF(ISBLANK(Paramètres!$B30),"",COUNTIF(Codes!FG31,1))</f>
        <v/>
      </c>
      <c r="FF24" s="54" t="str">
        <f>IF(ISBLANK(Paramètres!$B30),"",COUNTIF(Codes!FH31,1))</f>
        <v/>
      </c>
      <c r="FG24" s="54" t="str">
        <f>IF(ISBLANK(Paramètres!$B30),"",COUNTIF(Codes!FI31,1))</f>
        <v/>
      </c>
      <c r="FH24" s="54" t="str">
        <f>IF(ISBLANK(Paramètres!$B30),"",COUNTIF(Codes!FJ31,1))</f>
        <v/>
      </c>
      <c r="FI24" s="54" t="str">
        <f>IF(ISBLANK(Paramètres!$B30),"",COUNTIF(Codes!FK31,1))</f>
        <v/>
      </c>
      <c r="FJ24" s="54" t="str">
        <f>IF(ISBLANK(Paramètres!$B30),"",COUNTIF(Codes!FL31,1))</f>
        <v/>
      </c>
      <c r="FK24" s="54" t="str">
        <f>IF(ISBLANK(Paramètres!$B30),"",COUNTIF(Codes!FM31,1))</f>
        <v/>
      </c>
      <c r="FL24" s="54" t="str">
        <f>IF(ISBLANK(Paramètres!$B30),"",COUNTIF(Codes!FN31,1))</f>
        <v/>
      </c>
      <c r="FM24" s="54" t="str">
        <f>IF(ISBLANK(Paramètres!$B30),"",COUNTIF(Codes!FO31,1))</f>
        <v/>
      </c>
      <c r="FN24" s="54" t="str">
        <f>IF(ISBLANK(Paramètres!$B30),"",COUNTIF(Codes!FP31,1))</f>
        <v/>
      </c>
      <c r="FO24" s="54" t="str">
        <f>IF(ISBLANK(Paramètres!$B30),"",COUNTIF(Codes!FQ31,1))</f>
        <v/>
      </c>
      <c r="FP24" s="54" t="str">
        <f>IF(ISBLANK(Paramètres!$B30),"",COUNTIF(Codes!FR31,1))</f>
        <v/>
      </c>
      <c r="FQ24" s="54" t="str">
        <f>IF(ISBLANK(Paramètres!$B30),"",COUNTIF(Codes!FS31,1))</f>
        <v/>
      </c>
      <c r="FR24" s="54" t="str">
        <f>IF(ISBLANK(Paramètres!$B30),"",COUNTIF(Codes!FT31,1))</f>
        <v/>
      </c>
      <c r="FS24" s="54" t="str">
        <f>IF(ISBLANK(Paramètres!$B30),"",COUNTIF(Codes!FU31,1))</f>
        <v/>
      </c>
      <c r="FT24" s="54" t="str">
        <f>IF(ISBLANK(Paramètres!$B30),"",COUNTIF(Codes!FV31,1))</f>
        <v/>
      </c>
      <c r="FU24" s="54" t="str">
        <f>IF(ISBLANK(Paramètres!$B30),"",COUNTIF(Codes!FW31,1))</f>
        <v/>
      </c>
      <c r="FV24" s="54" t="str">
        <f>IF(ISBLANK(Paramètres!$B30),"",COUNTIF(Codes!FX31,1))</f>
        <v/>
      </c>
      <c r="FW24" s="54" t="str">
        <f>IF(ISBLANK(Paramètres!$B30),"",COUNTIF(Codes!FY31,1))</f>
        <v/>
      </c>
      <c r="FX24" s="54" t="str">
        <f>IF(ISBLANK(Paramètres!$B30),"",COUNTIF(Codes!FZ31,1))</f>
        <v/>
      </c>
      <c r="FY24" s="54" t="str">
        <f>IF(ISBLANK(Paramètres!$B30),"",COUNTIF(Codes!GA31,1))</f>
        <v/>
      </c>
      <c r="FZ24" s="54" t="str">
        <f>IF(ISBLANK(Paramètres!$B30),"",COUNTIF(Codes!GB31,1))</f>
        <v/>
      </c>
      <c r="GA24" s="54" t="str">
        <f>IF(ISBLANK(Paramètres!$B30),"",COUNTIF(Codes!GC31,1))</f>
        <v/>
      </c>
      <c r="GB24" s="54" t="str">
        <f>IF(ISBLANK(Paramètres!$B30),"",COUNTIF(Codes!GD31,1))</f>
        <v/>
      </c>
      <c r="GC24" s="54" t="str">
        <f>IF(ISBLANK(Paramètres!$B30),"",COUNTIF(Codes!GE31,1))</f>
        <v/>
      </c>
      <c r="GD24" s="54" t="str">
        <f>IF(ISBLANK(Paramètres!$B30),"",COUNTIF(Codes!GF31,1))</f>
        <v/>
      </c>
      <c r="GE24" s="54" t="str">
        <f>IF(ISBLANK(Paramètres!$B30),"",COUNTIF(Codes!GG31,1))</f>
        <v/>
      </c>
      <c r="GF24" s="54" t="str">
        <f>IF(ISBLANK(Paramètres!$B30),"",COUNTIF(Codes!GH31,1))</f>
        <v/>
      </c>
      <c r="GG24" s="54" t="str">
        <f>IF(ISBLANK(Paramètres!$B30),"",COUNTIF(Codes!GI31,1))</f>
        <v/>
      </c>
      <c r="GH24" s="54" t="str">
        <f>IF(ISBLANK(Paramètres!$B30),"",COUNTIF(Codes!GJ31,1))</f>
        <v/>
      </c>
      <c r="GI24" s="54" t="str">
        <f>IF(ISBLANK(Paramètres!$B30),"",COUNTIF(Codes!GK31,1))</f>
        <v/>
      </c>
      <c r="GJ24" s="54" t="str">
        <f>IF(ISBLANK(Paramètres!$B30),"",COUNTIF(Codes!GL31,1))</f>
        <v/>
      </c>
      <c r="GK24" s="54" t="str">
        <f>IF(ISBLANK(Paramètres!$B30),"",COUNTIF(Codes!GM31,1))</f>
        <v/>
      </c>
      <c r="GL24" s="54" t="str">
        <f>IF(ISBLANK(Paramètres!$B30),"",COUNTIF(Codes!GN31,1))</f>
        <v/>
      </c>
      <c r="GM24" s="54" t="str">
        <f>IF(ISBLANK(Paramètres!B30),"",AVERAGE(B24:CX24))</f>
        <v/>
      </c>
      <c r="GN24" s="54" t="str">
        <f>IF(ISBLANK(Paramètres!B30),"",AVERAGE(CY24:GL24))</f>
        <v/>
      </c>
      <c r="GO24" s="54" t="str">
        <f>IF(ISBLANK(Paramètres!B30),"",AVERAGE(C24:GL24))</f>
        <v/>
      </c>
      <c r="GP24" s="54" t="str">
        <f>IF(ISBLANK(Paramètres!B30),"",AVERAGE(CY24:DZ24))</f>
        <v/>
      </c>
      <c r="GQ24" s="54" t="str">
        <f>IF(ISBLANK(Paramètres!B30),"",AVERAGE(EA24:FK24))</f>
        <v/>
      </c>
      <c r="GR24" s="54" t="str">
        <f>IF(ISBLANK(Paramètres!B30),"",AVERAGE(FL24:FW24))</f>
        <v/>
      </c>
      <c r="GS24" s="54" t="str">
        <f>IF(ISBLANK(Paramètres!B30),"",AVERAGE(FX24:GL24))</f>
        <v/>
      </c>
      <c r="GT24" s="54" t="str">
        <f>IF(ISBLANK(Paramètres!B30),"",AVERAGE(Calculs!M24:R24,Calculs!AN24:AY24,Calculs!BE24:BI24,Calculs!BT24:BX24,Calculs!CD24:CO24))</f>
        <v/>
      </c>
      <c r="GU24" s="54" t="str">
        <f>IF(ISBLANK(Paramètres!B30),"",AVERAGE(Calculs!AI24:AM24,Calculs!BJ24:BP24,Calculs!BY24:CC24))</f>
        <v/>
      </c>
      <c r="GV24" s="54" t="str">
        <f>IF(ISBLANK(Paramètres!B30),"",AVERAGE(Calculs!B24:L24,Calculs!S24:AH24,Calculs!AZ24:BD24,Calculs!BQ24:BS24))</f>
        <v/>
      </c>
      <c r="GW24" s="54" t="str">
        <f>IF(ISBLANK(Paramètres!B30),"",AVERAGE(CP24:CX24))</f>
        <v/>
      </c>
    </row>
    <row r="25" spans="1:205" s="23" customFormat="1" ht="24" customHeight="1" thickBot="1" x14ac:dyDescent="0.4">
      <c r="A25" s="22" t="str">
        <f>Codes!C32</f>
        <v/>
      </c>
      <c r="B25" s="54" t="str">
        <f>IF(ISBLANK(Paramètres!$B31),"",COUNTIF(Codes!D32,1))</f>
        <v/>
      </c>
      <c r="C25" s="54" t="str">
        <f>IF(ISBLANK(Paramètres!$B31),"",COUNTIF(Codes!E32,1))</f>
        <v/>
      </c>
      <c r="D25" s="54" t="str">
        <f>IF(ISBLANK(Paramètres!$B31),"",COUNTIF(Codes!F32,1))</f>
        <v/>
      </c>
      <c r="E25" s="54" t="str">
        <f>IF(ISBLANK(Paramètres!$B31),"",COUNTIF(Codes!G32,1))</f>
        <v/>
      </c>
      <c r="F25" s="54" t="str">
        <f>IF(ISBLANK(Paramètres!$B31),"",COUNTIF(Codes!H32,1))</f>
        <v/>
      </c>
      <c r="G25" s="54" t="str">
        <f>IF(ISBLANK(Paramètres!$B31),"",COUNTIF(Codes!I32,1))</f>
        <v/>
      </c>
      <c r="H25" s="54" t="str">
        <f>IF(ISBLANK(Paramètres!$B31),"",COUNTIF(Codes!J32,1))</f>
        <v/>
      </c>
      <c r="I25" s="54" t="str">
        <f>IF(ISBLANK(Paramètres!$B31),"",COUNTIF(Codes!K32,1))</f>
        <v/>
      </c>
      <c r="J25" s="54" t="str">
        <f>IF(ISBLANK(Paramètres!$B31),"",COUNTIF(Codes!L32,1))</f>
        <v/>
      </c>
      <c r="K25" s="54" t="str">
        <f>IF(ISBLANK(Paramètres!$B31),"",COUNTIF(Codes!M32,1))</f>
        <v/>
      </c>
      <c r="L25" s="54" t="str">
        <f>IF(ISBLANK(Paramètres!$B31),"",COUNTIF(Codes!N32,1))</f>
        <v/>
      </c>
      <c r="M25" s="54" t="str">
        <f>IF(ISBLANK(Paramètres!$B31),"",COUNTIF(Codes!O32,1))</f>
        <v/>
      </c>
      <c r="N25" s="54" t="str">
        <f>IF(ISBLANK(Paramètres!$B31),"",COUNTIF(Codes!P32,1))</f>
        <v/>
      </c>
      <c r="O25" s="54" t="str">
        <f>IF(ISBLANK(Paramètres!$B31),"",COUNTIF(Codes!Q32,1))</f>
        <v/>
      </c>
      <c r="P25" s="54" t="str">
        <f>IF(ISBLANK(Paramètres!$B31),"",COUNTIF(Codes!R32,1))</f>
        <v/>
      </c>
      <c r="Q25" s="54" t="str">
        <f>IF(ISBLANK(Paramètres!$B31),"",COUNTIF(Codes!S32,1))</f>
        <v/>
      </c>
      <c r="R25" s="54" t="str">
        <f>IF(ISBLANK(Paramètres!$B31),"",COUNTIF(Codes!T32,1))</f>
        <v/>
      </c>
      <c r="S25" s="54" t="str">
        <f>IF(ISBLANK(Paramètres!$B31),"",COUNTIF(Codes!U32,1))</f>
        <v/>
      </c>
      <c r="T25" s="54" t="str">
        <f>IF(ISBLANK(Paramètres!$B31),"",COUNTIF(Codes!V32,1))</f>
        <v/>
      </c>
      <c r="U25" s="54" t="str">
        <f>IF(ISBLANK(Paramètres!$B31),"",COUNTIF(Codes!W32,1))</f>
        <v/>
      </c>
      <c r="V25" s="54" t="str">
        <f>IF(ISBLANK(Paramètres!$B31),"",COUNTIF(Codes!X32,1))</f>
        <v/>
      </c>
      <c r="W25" s="54" t="str">
        <f>IF(ISBLANK(Paramètres!$B31),"",COUNTIF(Codes!Y32,1))</f>
        <v/>
      </c>
      <c r="X25" s="54" t="str">
        <f>IF(ISBLANK(Paramètres!$B31),"",COUNTIF(Codes!Z32,1))</f>
        <v/>
      </c>
      <c r="Y25" s="54" t="str">
        <f>IF(ISBLANK(Paramètres!$B31),"",COUNTIF(Codes!AA32,1))</f>
        <v/>
      </c>
      <c r="Z25" s="54" t="str">
        <f>IF(ISBLANK(Paramètres!$B31),"",COUNTIF(Codes!AB32,1))</f>
        <v/>
      </c>
      <c r="AA25" s="54" t="str">
        <f>IF(ISBLANK(Paramètres!$B31),"",COUNTIF(Codes!AC32,1))</f>
        <v/>
      </c>
      <c r="AB25" s="54" t="str">
        <f>IF(ISBLANK(Paramètres!$B31),"",COUNTIF(Codes!AD32,1))</f>
        <v/>
      </c>
      <c r="AC25" s="54" t="str">
        <f>IF(ISBLANK(Paramètres!$B31),"",COUNTIF(Codes!AE32,1))</f>
        <v/>
      </c>
      <c r="AD25" s="54" t="str">
        <f>IF(ISBLANK(Paramètres!$B31),"",COUNTIF(Codes!AF32,1))</f>
        <v/>
      </c>
      <c r="AE25" s="54" t="str">
        <f>IF(ISBLANK(Paramètres!$B31),"",COUNTIF(Codes!AG32,1))</f>
        <v/>
      </c>
      <c r="AF25" s="54" t="str">
        <f>IF(ISBLANK(Paramètres!$B31),"",COUNTIF(Codes!AH32,1))</f>
        <v/>
      </c>
      <c r="AG25" s="54" t="str">
        <f>IF(ISBLANK(Paramètres!$B31),"",COUNTIF(Codes!AI32,1))</f>
        <v/>
      </c>
      <c r="AH25" s="54" t="str">
        <f>IF(ISBLANK(Paramètres!$B31),"",COUNTIF(Codes!AJ32,1))</f>
        <v/>
      </c>
      <c r="AI25" s="54" t="str">
        <f>IF(ISBLANK(Paramètres!$B31),"",COUNTIF(Codes!AK32,1))</f>
        <v/>
      </c>
      <c r="AJ25" s="54" t="str">
        <f>IF(ISBLANK(Paramètres!$B31),"",COUNTIF(Codes!AL32,1))</f>
        <v/>
      </c>
      <c r="AK25" s="54" t="str">
        <f>IF(ISBLANK(Paramètres!$B31),"",COUNTIF(Codes!AM32,1))</f>
        <v/>
      </c>
      <c r="AL25" s="54" t="str">
        <f>IF(ISBLANK(Paramètres!$B31),"",COUNTIF(Codes!AN32,1))</f>
        <v/>
      </c>
      <c r="AM25" s="54" t="str">
        <f>IF(ISBLANK(Paramètres!$B31),"",COUNTIF(Codes!AO32,1))</f>
        <v/>
      </c>
      <c r="AN25" s="54" t="str">
        <f>IF(ISBLANK(Paramètres!$B31),"",COUNTIF(Codes!AP32,1))</f>
        <v/>
      </c>
      <c r="AO25" s="54" t="str">
        <f>IF(ISBLANK(Paramètres!$B31),"",COUNTIF(Codes!AQ32,1))</f>
        <v/>
      </c>
      <c r="AP25" s="54" t="str">
        <f>IF(ISBLANK(Paramètres!$B31),"",COUNTIF(Codes!AR32,1))</f>
        <v/>
      </c>
      <c r="AQ25" s="54" t="str">
        <f>IF(ISBLANK(Paramètres!$B31),"",COUNTIF(Codes!AS32,1))</f>
        <v/>
      </c>
      <c r="AR25" s="54" t="str">
        <f>IF(ISBLANK(Paramètres!$B31),"",COUNTIF(Codes!AT32,1))</f>
        <v/>
      </c>
      <c r="AS25" s="54" t="str">
        <f>IF(ISBLANK(Paramètres!$B31),"",COUNTIF(Codes!AU32,1))</f>
        <v/>
      </c>
      <c r="AT25" s="54" t="str">
        <f>IF(ISBLANK(Paramètres!$B31),"",COUNTIF(Codes!AV32,1))</f>
        <v/>
      </c>
      <c r="AU25" s="54" t="str">
        <f>IF(ISBLANK(Paramètres!$B31),"",COUNTIF(Codes!AW32,1))</f>
        <v/>
      </c>
      <c r="AV25" s="54" t="str">
        <f>IF(ISBLANK(Paramètres!$B31),"",COUNTIF(Codes!AX32,1))</f>
        <v/>
      </c>
      <c r="AW25" s="54" t="str">
        <f>IF(ISBLANK(Paramètres!$B31),"",COUNTIF(Codes!AY32,1))</f>
        <v/>
      </c>
      <c r="AX25" s="54" t="str">
        <f>IF(ISBLANK(Paramètres!$B31),"",COUNTIF(Codes!AZ32,1))</f>
        <v/>
      </c>
      <c r="AY25" s="54" t="str">
        <f>IF(ISBLANK(Paramètres!$B31),"",COUNTIF(Codes!BA32,1))</f>
        <v/>
      </c>
      <c r="AZ25" s="54" t="str">
        <f>IF(ISBLANK(Paramètres!$B31),"",COUNTIF(Codes!BB32,1))</f>
        <v/>
      </c>
      <c r="BA25" s="54" t="str">
        <f>IF(ISBLANK(Paramètres!$B31),"",COUNTIF(Codes!BC32,1))</f>
        <v/>
      </c>
      <c r="BB25" s="54" t="str">
        <f>IF(ISBLANK(Paramètres!$B31),"",COUNTIF(Codes!BD32,1))</f>
        <v/>
      </c>
      <c r="BC25" s="54" t="str">
        <f>IF(ISBLANK(Paramètres!$B31),"",COUNTIF(Codes!BE32,1))</f>
        <v/>
      </c>
      <c r="BD25" s="54" t="str">
        <f>IF(ISBLANK(Paramètres!$B31),"",COUNTIF(Codes!BF32,1))</f>
        <v/>
      </c>
      <c r="BE25" s="54" t="str">
        <f>IF(ISBLANK(Paramètres!$B31),"",COUNTIF(Codes!BG32,1))</f>
        <v/>
      </c>
      <c r="BF25" s="54" t="str">
        <f>IF(ISBLANK(Paramètres!$B31),"",COUNTIF(Codes!BH32,1))</f>
        <v/>
      </c>
      <c r="BG25" s="54" t="str">
        <f>IF(ISBLANK(Paramètres!$B31),"",COUNTIF(Codes!BI32,1))</f>
        <v/>
      </c>
      <c r="BH25" s="54" t="str">
        <f>IF(ISBLANK(Paramètres!$B31),"",COUNTIF(Codes!BJ32,1))</f>
        <v/>
      </c>
      <c r="BI25" s="54" t="str">
        <f>IF(ISBLANK(Paramètres!$B31),"",COUNTIF(Codes!BK32,1))</f>
        <v/>
      </c>
      <c r="BJ25" s="54" t="str">
        <f>IF(ISBLANK(Paramètres!$B31),"",COUNTIF(Codes!BL32,1))</f>
        <v/>
      </c>
      <c r="BK25" s="54" t="str">
        <f>IF(ISBLANK(Paramètres!$B31),"",COUNTIF(Codes!BM32,1))</f>
        <v/>
      </c>
      <c r="BL25" s="54" t="str">
        <f>IF(ISBLANK(Paramètres!$B31),"",COUNTIF(Codes!BN32,1))</f>
        <v/>
      </c>
      <c r="BM25" s="54" t="str">
        <f>IF(ISBLANK(Paramètres!$B31),"",COUNTIF(Codes!BO32,1))</f>
        <v/>
      </c>
      <c r="BN25" s="54" t="str">
        <f>IF(ISBLANK(Paramètres!$B31),"",COUNTIF(Codes!BP32,1))</f>
        <v/>
      </c>
      <c r="BO25" s="54" t="str">
        <f>IF(ISBLANK(Paramètres!$B31),"",COUNTIF(Codes!BQ32,1))</f>
        <v/>
      </c>
      <c r="BP25" s="54" t="str">
        <f>IF(ISBLANK(Paramètres!$B31),"",COUNTIF(Codes!BR32,1))</f>
        <v/>
      </c>
      <c r="BQ25" s="54" t="str">
        <f>IF(ISBLANK(Paramètres!$B31),"",COUNTIF(Codes!BS32,1))</f>
        <v/>
      </c>
      <c r="BR25" s="54" t="str">
        <f>IF(ISBLANK(Paramètres!$B31),"",COUNTIF(Codes!BT32,1))</f>
        <v/>
      </c>
      <c r="BS25" s="54" t="str">
        <f>IF(ISBLANK(Paramètres!$B31),"",COUNTIF(Codes!BU32,1))</f>
        <v/>
      </c>
      <c r="BT25" s="54" t="str">
        <f>IF(ISBLANK(Paramètres!$B31),"",COUNTIF(Codes!BV32,1))</f>
        <v/>
      </c>
      <c r="BU25" s="54" t="str">
        <f>IF(ISBLANK(Paramètres!$B31),"",COUNTIF(Codes!BW32,1))</f>
        <v/>
      </c>
      <c r="BV25" s="54" t="str">
        <f>IF(ISBLANK(Paramètres!$B31),"",COUNTIF(Codes!BX32,1))</f>
        <v/>
      </c>
      <c r="BW25" s="54" t="str">
        <f>IF(ISBLANK(Paramètres!$B31),"",COUNTIF(Codes!BY32,1))</f>
        <v/>
      </c>
      <c r="BX25" s="54" t="str">
        <f>IF(ISBLANK(Paramètres!$B31),"",COUNTIF(Codes!BZ32,1))</f>
        <v/>
      </c>
      <c r="BY25" s="54" t="str">
        <f>IF(ISBLANK(Paramètres!$B31),"",COUNTIF(Codes!CA32,1))</f>
        <v/>
      </c>
      <c r="BZ25" s="54" t="str">
        <f>IF(ISBLANK(Paramètres!$B31),"",COUNTIF(Codes!CB32,1))</f>
        <v/>
      </c>
      <c r="CA25" s="54" t="str">
        <f>IF(ISBLANK(Paramètres!$B31),"",COUNTIF(Codes!CC32,1))</f>
        <v/>
      </c>
      <c r="CB25" s="54" t="str">
        <f>IF(ISBLANK(Paramètres!$B31),"",COUNTIF(Codes!CD32,1))</f>
        <v/>
      </c>
      <c r="CC25" s="54" t="str">
        <f>IF(ISBLANK(Paramètres!$B31),"",COUNTIF(Codes!CE32,1))</f>
        <v/>
      </c>
      <c r="CD25" s="54" t="str">
        <f>IF(ISBLANK(Paramètres!$B31),"",COUNTIF(Codes!CF32,1))</f>
        <v/>
      </c>
      <c r="CE25" s="54" t="str">
        <f>IF(ISBLANK(Paramètres!$B31),"",COUNTIF(Codes!CG32,1))</f>
        <v/>
      </c>
      <c r="CF25" s="54" t="str">
        <f>IF(ISBLANK(Paramètres!$B31),"",COUNTIF(Codes!CH32,1))</f>
        <v/>
      </c>
      <c r="CG25" s="54" t="str">
        <f>IF(ISBLANK(Paramètres!$B31),"",COUNTIF(Codes!CI32,1))</f>
        <v/>
      </c>
      <c r="CH25" s="54" t="str">
        <f>IF(ISBLANK(Paramètres!$B31),"",COUNTIF(Codes!CJ32,1))</f>
        <v/>
      </c>
      <c r="CI25" s="54" t="str">
        <f>IF(ISBLANK(Paramètres!$B31),"",COUNTIF(Codes!CK32,1))</f>
        <v/>
      </c>
      <c r="CJ25" s="54" t="str">
        <f>IF(ISBLANK(Paramètres!$B31),"",COUNTIF(Codes!CL32,1))</f>
        <v/>
      </c>
      <c r="CK25" s="54" t="str">
        <f>IF(ISBLANK(Paramètres!$B31),"",COUNTIF(Codes!CM32,1))</f>
        <v/>
      </c>
      <c r="CL25" s="54" t="str">
        <f>IF(ISBLANK(Paramètres!$B31),"",COUNTIF(Codes!CN32,1))</f>
        <v/>
      </c>
      <c r="CM25" s="54" t="str">
        <f>IF(ISBLANK(Paramètres!$B31),"",COUNTIF(Codes!CO32,1))</f>
        <v/>
      </c>
      <c r="CN25" s="54" t="str">
        <f>IF(ISBLANK(Paramètres!$B31),"",COUNTIF(Codes!CP32,1))</f>
        <v/>
      </c>
      <c r="CO25" s="54" t="str">
        <f>IF(ISBLANK(Paramètres!$B31),"",COUNTIF(Codes!CQ32,1))</f>
        <v/>
      </c>
      <c r="CP25" s="54" t="str">
        <f>IF(ISBLANK(Paramètres!$B31),"",COUNTIF(Codes!CR32,1))</f>
        <v/>
      </c>
      <c r="CQ25" s="54" t="str">
        <f>IF(ISBLANK(Paramètres!$B31),"",COUNTIF(Codes!CS32,1))</f>
        <v/>
      </c>
      <c r="CR25" s="54" t="str">
        <f>IF(ISBLANK(Paramètres!$B31),"",COUNTIF(Codes!CT32,1))</f>
        <v/>
      </c>
      <c r="CS25" s="54" t="str">
        <f>IF(ISBLANK(Paramètres!$B31),"",COUNTIF(Codes!CU32,1))</f>
        <v/>
      </c>
      <c r="CT25" s="54" t="str">
        <f>IF(ISBLANK(Paramètres!$B31),"",COUNTIF(Codes!CV32,1))</f>
        <v/>
      </c>
      <c r="CU25" s="54" t="str">
        <f>IF(ISBLANK(Paramètres!$B31),"",COUNTIF(Codes!CW32,1))</f>
        <v/>
      </c>
      <c r="CV25" s="54" t="str">
        <f>IF(ISBLANK(Paramètres!$B31),"",COUNTIF(Codes!CX32,1))</f>
        <v/>
      </c>
      <c r="CW25" s="54" t="str">
        <f>IF(ISBLANK(Paramètres!$B31),"",COUNTIF(Codes!CY32,1))</f>
        <v/>
      </c>
      <c r="CX25" s="54" t="str">
        <f>IF(ISBLANK(Paramètres!$B31),"",COUNTIF(Codes!CZ32,1))</f>
        <v/>
      </c>
      <c r="CY25" s="54" t="str">
        <f>IF(ISBLANK(Paramètres!$B31),"",COUNTIF(Codes!DA32,1))</f>
        <v/>
      </c>
      <c r="CZ25" s="54" t="str">
        <f>IF(ISBLANK(Paramètres!$B31),"",COUNTIF(Codes!DB32,1))</f>
        <v/>
      </c>
      <c r="DA25" s="54" t="str">
        <f>IF(ISBLANK(Paramètres!$B31),"",COUNTIF(Codes!DC32,1))</f>
        <v/>
      </c>
      <c r="DB25" s="54" t="str">
        <f>IF(ISBLANK(Paramètres!$B31),"",COUNTIF(Codes!DD32,1))</f>
        <v/>
      </c>
      <c r="DC25" s="54" t="str">
        <f>IF(ISBLANK(Paramètres!$B31),"",COUNTIF(Codes!DE32,1))</f>
        <v/>
      </c>
      <c r="DD25" s="54" t="str">
        <f>IF(ISBLANK(Paramètres!$B31),"",COUNTIF(Codes!DF32,1))</f>
        <v/>
      </c>
      <c r="DE25" s="54" t="str">
        <f>IF(ISBLANK(Paramètres!$B31),"",COUNTIF(Codes!DG32,1))</f>
        <v/>
      </c>
      <c r="DF25" s="54" t="str">
        <f>IF(ISBLANK(Paramètres!$B31),"",COUNTIF(Codes!DH32,1))</f>
        <v/>
      </c>
      <c r="DG25" s="54" t="str">
        <f>IF(ISBLANK(Paramètres!$B31),"",COUNTIF(Codes!DI32,1))</f>
        <v/>
      </c>
      <c r="DH25" s="54" t="str">
        <f>IF(ISBLANK(Paramètres!$B31),"",COUNTIF(Codes!DJ32,1))</f>
        <v/>
      </c>
      <c r="DI25" s="54" t="str">
        <f>IF(ISBLANK(Paramètres!$B31),"",COUNTIF(Codes!DK32,1))</f>
        <v/>
      </c>
      <c r="DJ25" s="54" t="str">
        <f>IF(ISBLANK(Paramètres!$B31),"",COUNTIF(Codes!DL32,1))</f>
        <v/>
      </c>
      <c r="DK25" s="54" t="str">
        <f>IF(ISBLANK(Paramètres!$B31),"",COUNTIF(Codes!DM32,1))</f>
        <v/>
      </c>
      <c r="DL25" s="54" t="str">
        <f>IF(ISBLANK(Paramètres!$B31),"",COUNTIF(Codes!DN32,1))</f>
        <v/>
      </c>
      <c r="DM25" s="54" t="str">
        <f>IF(ISBLANK(Paramètres!$B31),"",COUNTIF(Codes!DO32,1))</f>
        <v/>
      </c>
      <c r="DN25" s="54" t="str">
        <f>IF(ISBLANK(Paramètres!$B31),"",COUNTIF(Codes!DP32,1))</f>
        <v/>
      </c>
      <c r="DO25" s="54" t="str">
        <f>IF(ISBLANK(Paramètres!$B31),"",COUNTIF(Codes!DQ32,1))</f>
        <v/>
      </c>
      <c r="DP25" s="54" t="str">
        <f>IF(ISBLANK(Paramètres!$B31),"",COUNTIF(Codes!DR32,1))</f>
        <v/>
      </c>
      <c r="DQ25" s="54" t="str">
        <f>IF(ISBLANK(Paramètres!$B31),"",COUNTIF(Codes!DS32,1))</f>
        <v/>
      </c>
      <c r="DR25" s="54" t="str">
        <f>IF(ISBLANK(Paramètres!$B31),"",COUNTIF(Codes!DT32,1))</f>
        <v/>
      </c>
      <c r="DS25" s="54" t="str">
        <f>IF(ISBLANK(Paramètres!$B31),"",COUNTIF(Codes!DU32,1))</f>
        <v/>
      </c>
      <c r="DT25" s="54" t="str">
        <f>IF(ISBLANK(Paramètres!$B31),"",COUNTIF(Codes!DV32,1))</f>
        <v/>
      </c>
      <c r="DU25" s="54" t="str">
        <f>IF(ISBLANK(Paramètres!$B31),"",COUNTIF(Codes!DW32,1))</f>
        <v/>
      </c>
      <c r="DV25" s="54" t="str">
        <f>IF(ISBLANK(Paramètres!$B31),"",COUNTIF(Codes!DX32,1))</f>
        <v/>
      </c>
      <c r="DW25" s="54" t="str">
        <f>IF(ISBLANK(Paramètres!$B31),"",COUNTIF(Codes!DY32,1))</f>
        <v/>
      </c>
      <c r="DX25" s="54" t="str">
        <f>IF(ISBLANK(Paramètres!$B31),"",COUNTIF(Codes!DZ32,1))</f>
        <v/>
      </c>
      <c r="DY25" s="54" t="str">
        <f>IF(ISBLANK(Paramètres!$B31),"",COUNTIF(Codes!EA32,1))</f>
        <v/>
      </c>
      <c r="DZ25" s="54" t="str">
        <f>IF(ISBLANK(Paramètres!$B31),"",COUNTIF(Codes!EB32,1))</f>
        <v/>
      </c>
      <c r="EA25" s="54" t="str">
        <f>IF(ISBLANK(Paramètres!$B31),"",COUNTIF(Codes!EC32,1))</f>
        <v/>
      </c>
      <c r="EB25" s="54" t="str">
        <f>IF(ISBLANK(Paramètres!$B31),"",COUNTIF(Codes!ED32,1))</f>
        <v/>
      </c>
      <c r="EC25" s="54" t="str">
        <f>IF(ISBLANK(Paramètres!$B31),"",COUNTIF(Codes!EE32,1))</f>
        <v/>
      </c>
      <c r="ED25" s="54" t="str">
        <f>IF(ISBLANK(Paramètres!$B31),"",COUNTIF(Codes!EF32,1))</f>
        <v/>
      </c>
      <c r="EE25" s="54" t="str">
        <f>IF(ISBLANK(Paramètres!$B31),"",COUNTIF(Codes!EG32,1))</f>
        <v/>
      </c>
      <c r="EF25" s="54" t="str">
        <f>IF(ISBLANK(Paramètres!$B31),"",COUNTIF(Codes!EH32,1))</f>
        <v/>
      </c>
      <c r="EG25" s="54" t="str">
        <f>IF(ISBLANK(Paramètres!$B31),"",COUNTIF(Codes!EI32,1))</f>
        <v/>
      </c>
      <c r="EH25" s="54" t="str">
        <f>IF(ISBLANK(Paramètres!$B31),"",COUNTIF(Codes!EJ32,1))</f>
        <v/>
      </c>
      <c r="EI25" s="54" t="str">
        <f>IF(ISBLANK(Paramètres!$B31),"",COUNTIF(Codes!EK32,1))</f>
        <v/>
      </c>
      <c r="EJ25" s="54" t="str">
        <f>IF(ISBLANK(Paramètres!$B31),"",COUNTIF(Codes!EL32,1))</f>
        <v/>
      </c>
      <c r="EK25" s="54" t="str">
        <f>IF(ISBLANK(Paramètres!$B31),"",COUNTIF(Codes!EM32,1))</f>
        <v/>
      </c>
      <c r="EL25" s="54" t="str">
        <f>IF(ISBLANK(Paramètres!$B31),"",COUNTIF(Codes!EN32,1))</f>
        <v/>
      </c>
      <c r="EM25" s="54" t="str">
        <f>IF(ISBLANK(Paramètres!$B31),"",COUNTIF(Codes!EO32,1))</f>
        <v/>
      </c>
      <c r="EN25" s="54" t="str">
        <f>IF(ISBLANK(Paramètres!$B31),"",COUNTIF(Codes!EP32,1))</f>
        <v/>
      </c>
      <c r="EO25" s="54" t="str">
        <f>IF(ISBLANK(Paramètres!$B31),"",COUNTIF(Codes!EQ32,1))</f>
        <v/>
      </c>
      <c r="EP25" s="54" t="str">
        <f>IF(ISBLANK(Paramètres!$B31),"",COUNTIF(Codes!ER32,1))</f>
        <v/>
      </c>
      <c r="EQ25" s="54" t="str">
        <f>IF(ISBLANK(Paramètres!$B31),"",COUNTIF(Codes!ES32,1))</f>
        <v/>
      </c>
      <c r="ER25" s="54" t="str">
        <f>IF(ISBLANK(Paramètres!$B31),"",COUNTIF(Codes!ET32,1))</f>
        <v/>
      </c>
      <c r="ES25" s="54" t="str">
        <f>IF(ISBLANK(Paramètres!$B31),"",COUNTIF(Codes!EU32,1))</f>
        <v/>
      </c>
      <c r="ET25" s="54" t="str">
        <f>IF(ISBLANK(Paramètres!$B31),"",COUNTIF(Codes!EV32,1))</f>
        <v/>
      </c>
      <c r="EU25" s="54" t="str">
        <f>IF(ISBLANK(Paramètres!$B31),"",COUNTIF(Codes!EW32,1))</f>
        <v/>
      </c>
      <c r="EV25" s="54" t="str">
        <f>IF(ISBLANK(Paramètres!$B31),"",COUNTIF(Codes!EX32,1))</f>
        <v/>
      </c>
      <c r="EW25" s="54" t="str">
        <f>IF(ISBLANK(Paramètres!$B31),"",COUNTIF(Codes!EY32,1))</f>
        <v/>
      </c>
      <c r="EX25" s="54" t="str">
        <f>IF(ISBLANK(Paramètres!$B31),"",COUNTIF(Codes!EZ32,1))</f>
        <v/>
      </c>
      <c r="EY25" s="54" t="str">
        <f>IF(ISBLANK(Paramètres!$B31),"",COUNTIF(Codes!FA32,1))</f>
        <v/>
      </c>
      <c r="EZ25" s="54" t="str">
        <f>IF(ISBLANK(Paramètres!$B31),"",COUNTIF(Codes!FB32,1))</f>
        <v/>
      </c>
      <c r="FA25" s="54" t="str">
        <f>IF(ISBLANK(Paramètres!$B31),"",COUNTIF(Codes!FC32,1))</f>
        <v/>
      </c>
      <c r="FB25" s="54" t="str">
        <f>IF(ISBLANK(Paramètres!$B31),"",COUNTIF(Codes!FD32,1))</f>
        <v/>
      </c>
      <c r="FC25" s="54" t="str">
        <f>IF(ISBLANK(Paramètres!$B31),"",COUNTIF(Codes!FE32,1))</f>
        <v/>
      </c>
      <c r="FD25" s="54" t="str">
        <f>IF(ISBLANK(Paramètres!$B31),"",COUNTIF(Codes!FF32,1))</f>
        <v/>
      </c>
      <c r="FE25" s="54" t="str">
        <f>IF(ISBLANK(Paramètres!$B31),"",COUNTIF(Codes!FG32,1))</f>
        <v/>
      </c>
      <c r="FF25" s="54" t="str">
        <f>IF(ISBLANK(Paramètres!$B31),"",COUNTIF(Codes!FH32,1))</f>
        <v/>
      </c>
      <c r="FG25" s="54" t="str">
        <f>IF(ISBLANK(Paramètres!$B31),"",COUNTIF(Codes!FI32,1))</f>
        <v/>
      </c>
      <c r="FH25" s="54" t="str">
        <f>IF(ISBLANK(Paramètres!$B31),"",COUNTIF(Codes!FJ32,1))</f>
        <v/>
      </c>
      <c r="FI25" s="54" t="str">
        <f>IF(ISBLANK(Paramètres!$B31),"",COUNTIF(Codes!FK32,1))</f>
        <v/>
      </c>
      <c r="FJ25" s="54" t="str">
        <f>IF(ISBLANK(Paramètres!$B31),"",COUNTIF(Codes!FL32,1))</f>
        <v/>
      </c>
      <c r="FK25" s="54" t="str">
        <f>IF(ISBLANK(Paramètres!$B31),"",COUNTIF(Codes!FM32,1))</f>
        <v/>
      </c>
      <c r="FL25" s="54" t="str">
        <f>IF(ISBLANK(Paramètres!$B31),"",COUNTIF(Codes!FN32,1))</f>
        <v/>
      </c>
      <c r="FM25" s="54" t="str">
        <f>IF(ISBLANK(Paramètres!$B31),"",COUNTIF(Codes!FO32,1))</f>
        <v/>
      </c>
      <c r="FN25" s="54" t="str">
        <f>IF(ISBLANK(Paramètres!$B31),"",COUNTIF(Codes!FP32,1))</f>
        <v/>
      </c>
      <c r="FO25" s="54" t="str">
        <f>IF(ISBLANK(Paramètres!$B31),"",COUNTIF(Codes!FQ32,1))</f>
        <v/>
      </c>
      <c r="FP25" s="54" t="str">
        <f>IF(ISBLANK(Paramètres!$B31),"",COUNTIF(Codes!FR32,1))</f>
        <v/>
      </c>
      <c r="FQ25" s="54" t="str">
        <f>IF(ISBLANK(Paramètres!$B31),"",COUNTIF(Codes!FS32,1))</f>
        <v/>
      </c>
      <c r="FR25" s="54" t="str">
        <f>IF(ISBLANK(Paramètres!$B31),"",COUNTIF(Codes!FT32,1))</f>
        <v/>
      </c>
      <c r="FS25" s="54" t="str">
        <f>IF(ISBLANK(Paramètres!$B31),"",COUNTIF(Codes!FU32,1))</f>
        <v/>
      </c>
      <c r="FT25" s="54" t="str">
        <f>IF(ISBLANK(Paramètres!$B31),"",COUNTIF(Codes!FV32,1))</f>
        <v/>
      </c>
      <c r="FU25" s="54" t="str">
        <f>IF(ISBLANK(Paramètres!$B31),"",COUNTIF(Codes!FW32,1))</f>
        <v/>
      </c>
      <c r="FV25" s="54" t="str">
        <f>IF(ISBLANK(Paramètres!$B31),"",COUNTIF(Codes!FX32,1))</f>
        <v/>
      </c>
      <c r="FW25" s="54" t="str">
        <f>IF(ISBLANK(Paramètres!$B31),"",COUNTIF(Codes!FY32,1))</f>
        <v/>
      </c>
      <c r="FX25" s="54" t="str">
        <f>IF(ISBLANK(Paramètres!$B31),"",COUNTIF(Codes!FZ32,1))</f>
        <v/>
      </c>
      <c r="FY25" s="54" t="str">
        <f>IF(ISBLANK(Paramètres!$B31),"",COUNTIF(Codes!GA32,1))</f>
        <v/>
      </c>
      <c r="FZ25" s="54" t="str">
        <f>IF(ISBLANK(Paramètres!$B31),"",COUNTIF(Codes!GB32,1))</f>
        <v/>
      </c>
      <c r="GA25" s="54" t="str">
        <f>IF(ISBLANK(Paramètres!$B31),"",COUNTIF(Codes!GC32,1))</f>
        <v/>
      </c>
      <c r="GB25" s="54" t="str">
        <f>IF(ISBLANK(Paramètres!$B31),"",COUNTIF(Codes!GD32,1))</f>
        <v/>
      </c>
      <c r="GC25" s="54" t="str">
        <f>IF(ISBLANK(Paramètres!$B31),"",COUNTIF(Codes!GE32,1))</f>
        <v/>
      </c>
      <c r="GD25" s="54" t="str">
        <f>IF(ISBLANK(Paramètres!$B31),"",COUNTIF(Codes!GF32,1))</f>
        <v/>
      </c>
      <c r="GE25" s="54" t="str">
        <f>IF(ISBLANK(Paramètres!$B31),"",COUNTIF(Codes!GG32,1))</f>
        <v/>
      </c>
      <c r="GF25" s="54" t="str">
        <f>IF(ISBLANK(Paramètres!$B31),"",COUNTIF(Codes!GH32,1))</f>
        <v/>
      </c>
      <c r="GG25" s="54" t="str">
        <f>IF(ISBLANK(Paramètres!$B31),"",COUNTIF(Codes!GI32,1))</f>
        <v/>
      </c>
      <c r="GH25" s="54" t="str">
        <f>IF(ISBLANK(Paramètres!$B31),"",COUNTIF(Codes!GJ32,1))</f>
        <v/>
      </c>
      <c r="GI25" s="54" t="str">
        <f>IF(ISBLANK(Paramètres!$B31),"",COUNTIF(Codes!GK32,1))</f>
        <v/>
      </c>
      <c r="GJ25" s="54" t="str">
        <f>IF(ISBLANK(Paramètres!$B31),"",COUNTIF(Codes!GL32,1))</f>
        <v/>
      </c>
      <c r="GK25" s="54" t="str">
        <f>IF(ISBLANK(Paramètres!$B31),"",COUNTIF(Codes!GM32,1))</f>
        <v/>
      </c>
      <c r="GL25" s="54" t="str">
        <f>IF(ISBLANK(Paramètres!$B31),"",COUNTIF(Codes!GN32,1))</f>
        <v/>
      </c>
      <c r="GM25" s="54" t="str">
        <f>IF(ISBLANK(Paramètres!B31),"",AVERAGE(B25:CX25))</f>
        <v/>
      </c>
      <c r="GN25" s="54" t="str">
        <f>IF(ISBLANK(Paramètres!B31),"",AVERAGE(CY25:GL25))</f>
        <v/>
      </c>
      <c r="GO25" s="54" t="str">
        <f>IF(ISBLANK(Paramètres!B31),"",AVERAGE(C25:GL25))</f>
        <v/>
      </c>
      <c r="GP25" s="54" t="str">
        <f>IF(ISBLANK(Paramètres!B31),"",AVERAGE(CY25:DZ25))</f>
        <v/>
      </c>
      <c r="GQ25" s="54" t="str">
        <f>IF(ISBLANK(Paramètres!B31),"",AVERAGE(EA25:FK25))</f>
        <v/>
      </c>
      <c r="GR25" s="54" t="str">
        <f>IF(ISBLANK(Paramètres!B31),"",AVERAGE(FL25:FW25))</f>
        <v/>
      </c>
      <c r="GS25" s="54" t="str">
        <f>IF(ISBLANK(Paramètres!B31),"",AVERAGE(FX25:GL25))</f>
        <v/>
      </c>
      <c r="GT25" s="54" t="str">
        <f>IF(ISBLANK(Paramètres!B31),"",AVERAGE(Calculs!M25:R25,Calculs!AN25:AY25,Calculs!BE25:BI25,Calculs!BT25:BX25,Calculs!CD25:CO25))</f>
        <v/>
      </c>
      <c r="GU25" s="54" t="str">
        <f>IF(ISBLANK(Paramètres!B31),"",AVERAGE(Calculs!AI25:AM25,Calculs!BJ25:BP25,Calculs!BY25:CC25))</f>
        <v/>
      </c>
      <c r="GV25" s="54" t="str">
        <f>IF(ISBLANK(Paramètres!B31),"",AVERAGE(Calculs!B25:L25,Calculs!S25:AH25,Calculs!AZ25:BD25,Calculs!BQ25:BS25))</f>
        <v/>
      </c>
      <c r="GW25" s="54" t="str">
        <f>IF(ISBLANK(Paramètres!B31),"",AVERAGE(CP25:CX25))</f>
        <v/>
      </c>
    </row>
    <row r="26" spans="1:205" s="23" customFormat="1" ht="24" customHeight="1" thickBot="1" x14ac:dyDescent="0.4">
      <c r="A26" s="22" t="str">
        <f>Codes!C33</f>
        <v/>
      </c>
      <c r="B26" s="54" t="str">
        <f>IF(ISBLANK(Paramètres!$B32),"",COUNTIF(Codes!D33,1))</f>
        <v/>
      </c>
      <c r="C26" s="54" t="str">
        <f>IF(ISBLANK(Paramètres!$B32),"",COUNTIF(Codes!E33,1))</f>
        <v/>
      </c>
      <c r="D26" s="54" t="str">
        <f>IF(ISBLANK(Paramètres!$B32),"",COUNTIF(Codes!F33,1))</f>
        <v/>
      </c>
      <c r="E26" s="54" t="str">
        <f>IF(ISBLANK(Paramètres!$B32),"",COUNTIF(Codes!G33,1))</f>
        <v/>
      </c>
      <c r="F26" s="54" t="str">
        <f>IF(ISBLANK(Paramètres!$B32),"",COUNTIF(Codes!H33,1))</f>
        <v/>
      </c>
      <c r="G26" s="54" t="str">
        <f>IF(ISBLANK(Paramètres!$B32),"",COUNTIF(Codes!I33,1))</f>
        <v/>
      </c>
      <c r="H26" s="54" t="str">
        <f>IF(ISBLANK(Paramètres!$B32),"",COUNTIF(Codes!J33,1))</f>
        <v/>
      </c>
      <c r="I26" s="54" t="str">
        <f>IF(ISBLANK(Paramètres!$B32),"",COUNTIF(Codes!K33,1))</f>
        <v/>
      </c>
      <c r="J26" s="54" t="str">
        <f>IF(ISBLANK(Paramètres!$B32),"",COUNTIF(Codes!L33,1))</f>
        <v/>
      </c>
      <c r="K26" s="54" t="str">
        <f>IF(ISBLANK(Paramètres!$B32),"",COUNTIF(Codes!M33,1))</f>
        <v/>
      </c>
      <c r="L26" s="54" t="str">
        <f>IF(ISBLANK(Paramètres!$B32),"",COUNTIF(Codes!N33,1))</f>
        <v/>
      </c>
      <c r="M26" s="54" t="str">
        <f>IF(ISBLANK(Paramètres!$B32),"",COUNTIF(Codes!O33,1))</f>
        <v/>
      </c>
      <c r="N26" s="54" t="str">
        <f>IF(ISBLANK(Paramètres!$B32),"",COUNTIF(Codes!P33,1))</f>
        <v/>
      </c>
      <c r="O26" s="54" t="str">
        <f>IF(ISBLANK(Paramètres!$B32),"",COUNTIF(Codes!Q33,1))</f>
        <v/>
      </c>
      <c r="P26" s="54" t="str">
        <f>IF(ISBLANK(Paramètres!$B32),"",COUNTIF(Codes!R33,1))</f>
        <v/>
      </c>
      <c r="Q26" s="54" t="str">
        <f>IF(ISBLANK(Paramètres!$B32),"",COUNTIF(Codes!S33,1))</f>
        <v/>
      </c>
      <c r="R26" s="54" t="str">
        <f>IF(ISBLANK(Paramètres!$B32),"",COUNTIF(Codes!T33,1))</f>
        <v/>
      </c>
      <c r="S26" s="54" t="str">
        <f>IF(ISBLANK(Paramètres!$B32),"",COUNTIF(Codes!U33,1))</f>
        <v/>
      </c>
      <c r="T26" s="54" t="str">
        <f>IF(ISBLANK(Paramètres!$B32),"",COUNTIF(Codes!V33,1))</f>
        <v/>
      </c>
      <c r="U26" s="54" t="str">
        <f>IF(ISBLANK(Paramètres!$B32),"",COUNTIF(Codes!W33,1))</f>
        <v/>
      </c>
      <c r="V26" s="54" t="str">
        <f>IF(ISBLANK(Paramètres!$B32),"",COUNTIF(Codes!X33,1))</f>
        <v/>
      </c>
      <c r="W26" s="54" t="str">
        <f>IF(ISBLANK(Paramètres!$B32),"",COUNTIF(Codes!Y33,1))</f>
        <v/>
      </c>
      <c r="X26" s="54" t="str">
        <f>IF(ISBLANK(Paramètres!$B32),"",COUNTIF(Codes!Z33,1))</f>
        <v/>
      </c>
      <c r="Y26" s="54" t="str">
        <f>IF(ISBLANK(Paramètres!$B32),"",COUNTIF(Codes!AA33,1))</f>
        <v/>
      </c>
      <c r="Z26" s="54" t="str">
        <f>IF(ISBLANK(Paramètres!$B32),"",COUNTIF(Codes!AB33,1))</f>
        <v/>
      </c>
      <c r="AA26" s="54" t="str">
        <f>IF(ISBLANK(Paramètres!$B32),"",COUNTIF(Codes!AC33,1))</f>
        <v/>
      </c>
      <c r="AB26" s="54" t="str">
        <f>IF(ISBLANK(Paramètres!$B32),"",COUNTIF(Codes!AD33,1))</f>
        <v/>
      </c>
      <c r="AC26" s="54" t="str">
        <f>IF(ISBLANK(Paramètres!$B32),"",COUNTIF(Codes!AE33,1))</f>
        <v/>
      </c>
      <c r="AD26" s="54" t="str">
        <f>IF(ISBLANK(Paramètres!$B32),"",COUNTIF(Codes!AF33,1))</f>
        <v/>
      </c>
      <c r="AE26" s="54" t="str">
        <f>IF(ISBLANK(Paramètres!$B32),"",COUNTIF(Codes!AG33,1))</f>
        <v/>
      </c>
      <c r="AF26" s="54" t="str">
        <f>IF(ISBLANK(Paramètres!$B32),"",COUNTIF(Codes!AH33,1))</f>
        <v/>
      </c>
      <c r="AG26" s="54" t="str">
        <f>IF(ISBLANK(Paramètres!$B32),"",COUNTIF(Codes!AI33,1))</f>
        <v/>
      </c>
      <c r="AH26" s="54" t="str">
        <f>IF(ISBLANK(Paramètres!$B32),"",COUNTIF(Codes!AJ33,1))</f>
        <v/>
      </c>
      <c r="AI26" s="54" t="str">
        <f>IF(ISBLANK(Paramètres!$B32),"",COUNTIF(Codes!AK33,1))</f>
        <v/>
      </c>
      <c r="AJ26" s="54" t="str">
        <f>IF(ISBLANK(Paramètres!$B32),"",COUNTIF(Codes!AL33,1))</f>
        <v/>
      </c>
      <c r="AK26" s="54" t="str">
        <f>IF(ISBLANK(Paramètres!$B32),"",COUNTIF(Codes!AM33,1))</f>
        <v/>
      </c>
      <c r="AL26" s="54" t="str">
        <f>IF(ISBLANK(Paramètres!$B32),"",COUNTIF(Codes!AN33,1))</f>
        <v/>
      </c>
      <c r="AM26" s="54" t="str">
        <f>IF(ISBLANK(Paramètres!$B32),"",COUNTIF(Codes!AO33,1))</f>
        <v/>
      </c>
      <c r="AN26" s="54" t="str">
        <f>IF(ISBLANK(Paramètres!$B32),"",COUNTIF(Codes!AP33,1))</f>
        <v/>
      </c>
      <c r="AO26" s="54" t="str">
        <f>IF(ISBLANK(Paramètres!$B32),"",COUNTIF(Codes!AQ33,1))</f>
        <v/>
      </c>
      <c r="AP26" s="54" t="str">
        <f>IF(ISBLANK(Paramètres!$B32),"",COUNTIF(Codes!AR33,1))</f>
        <v/>
      </c>
      <c r="AQ26" s="54" t="str">
        <f>IF(ISBLANK(Paramètres!$B32),"",COUNTIF(Codes!AS33,1))</f>
        <v/>
      </c>
      <c r="AR26" s="54" t="str">
        <f>IF(ISBLANK(Paramètres!$B32),"",COUNTIF(Codes!AT33,1))</f>
        <v/>
      </c>
      <c r="AS26" s="54" t="str">
        <f>IF(ISBLANK(Paramètres!$B32),"",COUNTIF(Codes!AU33,1))</f>
        <v/>
      </c>
      <c r="AT26" s="54" t="str">
        <f>IF(ISBLANK(Paramètres!$B32),"",COUNTIF(Codes!AV33,1))</f>
        <v/>
      </c>
      <c r="AU26" s="54" t="str">
        <f>IF(ISBLANK(Paramètres!$B32),"",COUNTIF(Codes!AW33,1))</f>
        <v/>
      </c>
      <c r="AV26" s="54" t="str">
        <f>IF(ISBLANK(Paramètres!$B32),"",COUNTIF(Codes!AX33,1))</f>
        <v/>
      </c>
      <c r="AW26" s="54" t="str">
        <f>IF(ISBLANK(Paramètres!$B32),"",COUNTIF(Codes!AY33,1))</f>
        <v/>
      </c>
      <c r="AX26" s="54" t="str">
        <f>IF(ISBLANK(Paramètres!$B32),"",COUNTIF(Codes!AZ33,1))</f>
        <v/>
      </c>
      <c r="AY26" s="54" t="str">
        <f>IF(ISBLANK(Paramètres!$B32),"",COUNTIF(Codes!BA33,1))</f>
        <v/>
      </c>
      <c r="AZ26" s="54" t="str">
        <f>IF(ISBLANK(Paramètres!$B32),"",COUNTIF(Codes!BB33,1))</f>
        <v/>
      </c>
      <c r="BA26" s="54" t="str">
        <f>IF(ISBLANK(Paramètres!$B32),"",COUNTIF(Codes!BC33,1))</f>
        <v/>
      </c>
      <c r="BB26" s="54" t="str">
        <f>IF(ISBLANK(Paramètres!$B32),"",COUNTIF(Codes!BD33,1))</f>
        <v/>
      </c>
      <c r="BC26" s="54" t="str">
        <f>IF(ISBLANK(Paramètres!$B32),"",COUNTIF(Codes!BE33,1))</f>
        <v/>
      </c>
      <c r="BD26" s="54" t="str">
        <f>IF(ISBLANK(Paramètres!$B32),"",COUNTIF(Codes!BF33,1))</f>
        <v/>
      </c>
      <c r="BE26" s="54" t="str">
        <f>IF(ISBLANK(Paramètres!$B32),"",COUNTIF(Codes!BG33,1))</f>
        <v/>
      </c>
      <c r="BF26" s="54" t="str">
        <f>IF(ISBLANK(Paramètres!$B32),"",COUNTIF(Codes!BH33,1))</f>
        <v/>
      </c>
      <c r="BG26" s="54" t="str">
        <f>IF(ISBLANK(Paramètres!$B32),"",COUNTIF(Codes!BI33,1))</f>
        <v/>
      </c>
      <c r="BH26" s="54" t="str">
        <f>IF(ISBLANK(Paramètres!$B32),"",COUNTIF(Codes!BJ33,1))</f>
        <v/>
      </c>
      <c r="BI26" s="54" t="str">
        <f>IF(ISBLANK(Paramètres!$B32),"",COUNTIF(Codes!BK33,1))</f>
        <v/>
      </c>
      <c r="BJ26" s="54" t="str">
        <f>IF(ISBLANK(Paramètres!$B32),"",COUNTIF(Codes!BL33,1))</f>
        <v/>
      </c>
      <c r="BK26" s="54" t="str">
        <f>IF(ISBLANK(Paramètres!$B32),"",COUNTIF(Codes!BM33,1))</f>
        <v/>
      </c>
      <c r="BL26" s="54" t="str">
        <f>IF(ISBLANK(Paramètres!$B32),"",COUNTIF(Codes!BN33,1))</f>
        <v/>
      </c>
      <c r="BM26" s="54" t="str">
        <f>IF(ISBLANK(Paramètres!$B32),"",COUNTIF(Codes!BO33,1))</f>
        <v/>
      </c>
      <c r="BN26" s="54" t="str">
        <f>IF(ISBLANK(Paramètres!$B32),"",COUNTIF(Codes!BP33,1))</f>
        <v/>
      </c>
      <c r="BO26" s="54" t="str">
        <f>IF(ISBLANK(Paramètres!$B32),"",COUNTIF(Codes!BQ33,1))</f>
        <v/>
      </c>
      <c r="BP26" s="54" t="str">
        <f>IF(ISBLANK(Paramètres!$B32),"",COUNTIF(Codes!BR33,1))</f>
        <v/>
      </c>
      <c r="BQ26" s="54" t="str">
        <f>IF(ISBLANK(Paramètres!$B32),"",COUNTIF(Codes!BS33,1))</f>
        <v/>
      </c>
      <c r="BR26" s="54" t="str">
        <f>IF(ISBLANK(Paramètres!$B32),"",COUNTIF(Codes!BT33,1))</f>
        <v/>
      </c>
      <c r="BS26" s="54" t="str">
        <f>IF(ISBLANK(Paramètres!$B32),"",COUNTIF(Codes!BU33,1))</f>
        <v/>
      </c>
      <c r="BT26" s="54" t="str">
        <f>IF(ISBLANK(Paramètres!$B32),"",COUNTIF(Codes!BV33,1))</f>
        <v/>
      </c>
      <c r="BU26" s="54" t="str">
        <f>IF(ISBLANK(Paramètres!$B32),"",COUNTIF(Codes!BW33,1))</f>
        <v/>
      </c>
      <c r="BV26" s="54" t="str">
        <f>IF(ISBLANK(Paramètres!$B32),"",COUNTIF(Codes!BX33,1))</f>
        <v/>
      </c>
      <c r="BW26" s="54" t="str">
        <f>IF(ISBLANK(Paramètres!$B32),"",COUNTIF(Codes!BY33,1))</f>
        <v/>
      </c>
      <c r="BX26" s="54" t="str">
        <f>IF(ISBLANK(Paramètres!$B32),"",COUNTIF(Codes!BZ33,1))</f>
        <v/>
      </c>
      <c r="BY26" s="54" t="str">
        <f>IF(ISBLANK(Paramètres!$B32),"",COUNTIF(Codes!CA33,1))</f>
        <v/>
      </c>
      <c r="BZ26" s="54" t="str">
        <f>IF(ISBLANK(Paramètres!$B32),"",COUNTIF(Codes!CB33,1))</f>
        <v/>
      </c>
      <c r="CA26" s="54" t="str">
        <f>IF(ISBLANK(Paramètres!$B32),"",COUNTIF(Codes!CC33,1))</f>
        <v/>
      </c>
      <c r="CB26" s="54" t="str">
        <f>IF(ISBLANK(Paramètres!$B32),"",COUNTIF(Codes!CD33,1))</f>
        <v/>
      </c>
      <c r="CC26" s="54" t="str">
        <f>IF(ISBLANK(Paramètres!$B32),"",COUNTIF(Codes!CE33,1))</f>
        <v/>
      </c>
      <c r="CD26" s="54" t="str">
        <f>IF(ISBLANK(Paramètres!$B32),"",COUNTIF(Codes!CF33,1))</f>
        <v/>
      </c>
      <c r="CE26" s="54" t="str">
        <f>IF(ISBLANK(Paramètres!$B32),"",COUNTIF(Codes!CG33,1))</f>
        <v/>
      </c>
      <c r="CF26" s="54" t="str">
        <f>IF(ISBLANK(Paramètres!$B32),"",COUNTIF(Codes!CH33,1))</f>
        <v/>
      </c>
      <c r="CG26" s="54" t="str">
        <f>IF(ISBLANK(Paramètres!$B32),"",COUNTIF(Codes!CI33,1))</f>
        <v/>
      </c>
      <c r="CH26" s="54" t="str">
        <f>IF(ISBLANK(Paramètres!$B32),"",COUNTIF(Codes!CJ33,1))</f>
        <v/>
      </c>
      <c r="CI26" s="54" t="str">
        <f>IF(ISBLANK(Paramètres!$B32),"",COUNTIF(Codes!CK33,1))</f>
        <v/>
      </c>
      <c r="CJ26" s="54" t="str">
        <f>IF(ISBLANK(Paramètres!$B32),"",COUNTIF(Codes!CL33,1))</f>
        <v/>
      </c>
      <c r="CK26" s="54" t="str">
        <f>IF(ISBLANK(Paramètres!$B32),"",COUNTIF(Codes!CM33,1))</f>
        <v/>
      </c>
      <c r="CL26" s="54" t="str">
        <f>IF(ISBLANK(Paramètres!$B32),"",COUNTIF(Codes!CN33,1))</f>
        <v/>
      </c>
      <c r="CM26" s="54" t="str">
        <f>IF(ISBLANK(Paramètres!$B32),"",COUNTIF(Codes!CO33,1))</f>
        <v/>
      </c>
      <c r="CN26" s="54" t="str">
        <f>IF(ISBLANK(Paramètres!$B32),"",COUNTIF(Codes!CP33,1))</f>
        <v/>
      </c>
      <c r="CO26" s="54" t="str">
        <f>IF(ISBLANK(Paramètres!$B32),"",COUNTIF(Codes!CQ33,1))</f>
        <v/>
      </c>
      <c r="CP26" s="54" t="str">
        <f>IF(ISBLANK(Paramètres!$B32),"",COUNTIF(Codes!CR33,1))</f>
        <v/>
      </c>
      <c r="CQ26" s="54" t="str">
        <f>IF(ISBLANK(Paramètres!$B32),"",COUNTIF(Codes!CS33,1))</f>
        <v/>
      </c>
      <c r="CR26" s="54" t="str">
        <f>IF(ISBLANK(Paramètres!$B32),"",COUNTIF(Codes!CT33,1))</f>
        <v/>
      </c>
      <c r="CS26" s="54" t="str">
        <f>IF(ISBLANK(Paramètres!$B32),"",COUNTIF(Codes!CU33,1))</f>
        <v/>
      </c>
      <c r="CT26" s="54" t="str">
        <f>IF(ISBLANK(Paramètres!$B32),"",COUNTIF(Codes!CV33,1))</f>
        <v/>
      </c>
      <c r="CU26" s="54" t="str">
        <f>IF(ISBLANK(Paramètres!$B32),"",COUNTIF(Codes!CW33,1))</f>
        <v/>
      </c>
      <c r="CV26" s="54" t="str">
        <f>IF(ISBLANK(Paramètres!$B32),"",COUNTIF(Codes!CX33,1))</f>
        <v/>
      </c>
      <c r="CW26" s="54" t="str">
        <f>IF(ISBLANK(Paramètres!$B32),"",COUNTIF(Codes!CY33,1))</f>
        <v/>
      </c>
      <c r="CX26" s="54" t="str">
        <f>IF(ISBLANK(Paramètres!$B32),"",COUNTIF(Codes!CZ33,1))</f>
        <v/>
      </c>
      <c r="CY26" s="54" t="str">
        <f>IF(ISBLANK(Paramètres!$B32),"",COUNTIF(Codes!DA33,1))</f>
        <v/>
      </c>
      <c r="CZ26" s="54" t="str">
        <f>IF(ISBLANK(Paramètres!$B32),"",COUNTIF(Codes!DB33,1))</f>
        <v/>
      </c>
      <c r="DA26" s="54" t="str">
        <f>IF(ISBLANK(Paramètres!$B32),"",COUNTIF(Codes!DC33,1))</f>
        <v/>
      </c>
      <c r="DB26" s="54" t="str">
        <f>IF(ISBLANK(Paramètres!$B32),"",COUNTIF(Codes!DD33,1))</f>
        <v/>
      </c>
      <c r="DC26" s="54" t="str">
        <f>IF(ISBLANK(Paramètres!$B32),"",COUNTIF(Codes!DE33,1))</f>
        <v/>
      </c>
      <c r="DD26" s="54" t="str">
        <f>IF(ISBLANK(Paramètres!$B32),"",COUNTIF(Codes!DF33,1))</f>
        <v/>
      </c>
      <c r="DE26" s="54" t="str">
        <f>IF(ISBLANK(Paramètres!$B32),"",COUNTIF(Codes!DG33,1))</f>
        <v/>
      </c>
      <c r="DF26" s="54" t="str">
        <f>IF(ISBLANK(Paramètres!$B32),"",COUNTIF(Codes!DH33,1))</f>
        <v/>
      </c>
      <c r="DG26" s="54" t="str">
        <f>IF(ISBLANK(Paramètres!$B32),"",COUNTIF(Codes!DI33,1))</f>
        <v/>
      </c>
      <c r="DH26" s="54" t="str">
        <f>IF(ISBLANK(Paramètres!$B32),"",COUNTIF(Codes!DJ33,1))</f>
        <v/>
      </c>
      <c r="DI26" s="54" t="str">
        <f>IF(ISBLANK(Paramètres!$B32),"",COUNTIF(Codes!DK33,1))</f>
        <v/>
      </c>
      <c r="DJ26" s="54" t="str">
        <f>IF(ISBLANK(Paramètres!$B32),"",COUNTIF(Codes!DL33,1))</f>
        <v/>
      </c>
      <c r="DK26" s="54" t="str">
        <f>IF(ISBLANK(Paramètres!$B32),"",COUNTIF(Codes!DM33,1))</f>
        <v/>
      </c>
      <c r="DL26" s="54" t="str">
        <f>IF(ISBLANK(Paramètres!$B32),"",COUNTIF(Codes!DN33,1))</f>
        <v/>
      </c>
      <c r="DM26" s="54" t="str">
        <f>IF(ISBLANK(Paramètres!$B32),"",COUNTIF(Codes!DO33,1))</f>
        <v/>
      </c>
      <c r="DN26" s="54" t="str">
        <f>IF(ISBLANK(Paramètres!$B32),"",COUNTIF(Codes!DP33,1))</f>
        <v/>
      </c>
      <c r="DO26" s="54" t="str">
        <f>IF(ISBLANK(Paramètres!$B32),"",COUNTIF(Codes!DQ33,1))</f>
        <v/>
      </c>
      <c r="DP26" s="54" t="str">
        <f>IF(ISBLANK(Paramètres!$B32),"",COUNTIF(Codes!DR33,1))</f>
        <v/>
      </c>
      <c r="DQ26" s="54" t="str">
        <f>IF(ISBLANK(Paramètres!$B32),"",COUNTIF(Codes!DS33,1))</f>
        <v/>
      </c>
      <c r="DR26" s="54" t="str">
        <f>IF(ISBLANK(Paramètres!$B32),"",COUNTIF(Codes!DT33,1))</f>
        <v/>
      </c>
      <c r="DS26" s="54" t="str">
        <f>IF(ISBLANK(Paramètres!$B32),"",COUNTIF(Codes!DU33,1))</f>
        <v/>
      </c>
      <c r="DT26" s="54" t="str">
        <f>IF(ISBLANK(Paramètres!$B32),"",COUNTIF(Codes!DV33,1))</f>
        <v/>
      </c>
      <c r="DU26" s="54" t="str">
        <f>IF(ISBLANK(Paramètres!$B32),"",COUNTIF(Codes!DW33,1))</f>
        <v/>
      </c>
      <c r="DV26" s="54" t="str">
        <f>IF(ISBLANK(Paramètres!$B32),"",COUNTIF(Codes!DX33,1))</f>
        <v/>
      </c>
      <c r="DW26" s="54" t="str">
        <f>IF(ISBLANK(Paramètres!$B32),"",COUNTIF(Codes!DY33,1))</f>
        <v/>
      </c>
      <c r="DX26" s="54" t="str">
        <f>IF(ISBLANK(Paramètres!$B32),"",COUNTIF(Codes!DZ33,1))</f>
        <v/>
      </c>
      <c r="DY26" s="54" t="str">
        <f>IF(ISBLANK(Paramètres!$B32),"",COUNTIF(Codes!EA33,1))</f>
        <v/>
      </c>
      <c r="DZ26" s="54" t="str">
        <f>IF(ISBLANK(Paramètres!$B32),"",COUNTIF(Codes!EB33,1))</f>
        <v/>
      </c>
      <c r="EA26" s="54" t="str">
        <f>IF(ISBLANK(Paramètres!$B32),"",COUNTIF(Codes!EC33,1))</f>
        <v/>
      </c>
      <c r="EB26" s="54" t="str">
        <f>IF(ISBLANK(Paramètres!$B32),"",COUNTIF(Codes!ED33,1))</f>
        <v/>
      </c>
      <c r="EC26" s="54" t="str">
        <f>IF(ISBLANK(Paramètres!$B32),"",COUNTIF(Codes!EE33,1))</f>
        <v/>
      </c>
      <c r="ED26" s="54" t="str">
        <f>IF(ISBLANK(Paramètres!$B32),"",COUNTIF(Codes!EF33,1))</f>
        <v/>
      </c>
      <c r="EE26" s="54" t="str">
        <f>IF(ISBLANK(Paramètres!$B32),"",COUNTIF(Codes!EG33,1))</f>
        <v/>
      </c>
      <c r="EF26" s="54" t="str">
        <f>IF(ISBLANK(Paramètres!$B32),"",COUNTIF(Codes!EH33,1))</f>
        <v/>
      </c>
      <c r="EG26" s="54" t="str">
        <f>IF(ISBLANK(Paramètres!$B32),"",COUNTIF(Codes!EI33,1))</f>
        <v/>
      </c>
      <c r="EH26" s="54" t="str">
        <f>IF(ISBLANK(Paramètres!$B32),"",COUNTIF(Codes!EJ33,1))</f>
        <v/>
      </c>
      <c r="EI26" s="54" t="str">
        <f>IF(ISBLANK(Paramètres!$B32),"",COUNTIF(Codes!EK33,1))</f>
        <v/>
      </c>
      <c r="EJ26" s="54" t="str">
        <f>IF(ISBLANK(Paramètres!$B32),"",COUNTIF(Codes!EL33,1))</f>
        <v/>
      </c>
      <c r="EK26" s="54" t="str">
        <f>IF(ISBLANK(Paramètres!$B32),"",COUNTIF(Codes!EM33,1))</f>
        <v/>
      </c>
      <c r="EL26" s="54" t="str">
        <f>IF(ISBLANK(Paramètres!$B32),"",COUNTIF(Codes!EN33,1))</f>
        <v/>
      </c>
      <c r="EM26" s="54" t="str">
        <f>IF(ISBLANK(Paramètres!$B32),"",COUNTIF(Codes!EO33,1))</f>
        <v/>
      </c>
      <c r="EN26" s="54" t="str">
        <f>IF(ISBLANK(Paramètres!$B32),"",COUNTIF(Codes!EP33,1))</f>
        <v/>
      </c>
      <c r="EO26" s="54" t="str">
        <f>IF(ISBLANK(Paramètres!$B32),"",COUNTIF(Codes!EQ33,1))</f>
        <v/>
      </c>
      <c r="EP26" s="54" t="str">
        <f>IF(ISBLANK(Paramètres!$B32),"",COUNTIF(Codes!ER33,1))</f>
        <v/>
      </c>
      <c r="EQ26" s="54" t="str">
        <f>IF(ISBLANK(Paramètres!$B32),"",COUNTIF(Codes!ES33,1))</f>
        <v/>
      </c>
      <c r="ER26" s="54" t="str">
        <f>IF(ISBLANK(Paramètres!$B32),"",COUNTIF(Codes!ET33,1))</f>
        <v/>
      </c>
      <c r="ES26" s="54" t="str">
        <f>IF(ISBLANK(Paramètres!$B32),"",COUNTIF(Codes!EU33,1))</f>
        <v/>
      </c>
      <c r="ET26" s="54" t="str">
        <f>IF(ISBLANK(Paramètres!$B32),"",COUNTIF(Codes!EV33,1))</f>
        <v/>
      </c>
      <c r="EU26" s="54" t="str">
        <f>IF(ISBLANK(Paramètres!$B32),"",COUNTIF(Codes!EW33,1))</f>
        <v/>
      </c>
      <c r="EV26" s="54" t="str">
        <f>IF(ISBLANK(Paramètres!$B32),"",COUNTIF(Codes!EX33,1))</f>
        <v/>
      </c>
      <c r="EW26" s="54" t="str">
        <f>IF(ISBLANK(Paramètres!$B32),"",COUNTIF(Codes!EY33,1))</f>
        <v/>
      </c>
      <c r="EX26" s="54" t="str">
        <f>IF(ISBLANK(Paramètres!$B32),"",COUNTIF(Codes!EZ33,1))</f>
        <v/>
      </c>
      <c r="EY26" s="54" t="str">
        <f>IF(ISBLANK(Paramètres!$B32),"",COUNTIF(Codes!FA33,1))</f>
        <v/>
      </c>
      <c r="EZ26" s="54" t="str">
        <f>IF(ISBLANK(Paramètres!$B32),"",COUNTIF(Codes!FB33,1))</f>
        <v/>
      </c>
      <c r="FA26" s="54" t="str">
        <f>IF(ISBLANK(Paramètres!$B32),"",COUNTIF(Codes!FC33,1))</f>
        <v/>
      </c>
      <c r="FB26" s="54" t="str">
        <f>IF(ISBLANK(Paramètres!$B32),"",COUNTIF(Codes!FD33,1))</f>
        <v/>
      </c>
      <c r="FC26" s="54" t="str">
        <f>IF(ISBLANK(Paramètres!$B32),"",COUNTIF(Codes!FE33,1))</f>
        <v/>
      </c>
      <c r="FD26" s="54" t="str">
        <f>IF(ISBLANK(Paramètres!$B32),"",COUNTIF(Codes!FF33,1))</f>
        <v/>
      </c>
      <c r="FE26" s="54" t="str">
        <f>IF(ISBLANK(Paramètres!$B32),"",COUNTIF(Codes!FG33,1))</f>
        <v/>
      </c>
      <c r="FF26" s="54" t="str">
        <f>IF(ISBLANK(Paramètres!$B32),"",COUNTIF(Codes!FH33,1))</f>
        <v/>
      </c>
      <c r="FG26" s="54" t="str">
        <f>IF(ISBLANK(Paramètres!$B32),"",COUNTIF(Codes!FI33,1))</f>
        <v/>
      </c>
      <c r="FH26" s="54" t="str">
        <f>IF(ISBLANK(Paramètres!$B32),"",COUNTIF(Codes!FJ33,1))</f>
        <v/>
      </c>
      <c r="FI26" s="54" t="str">
        <f>IF(ISBLANK(Paramètres!$B32),"",COUNTIF(Codes!FK33,1))</f>
        <v/>
      </c>
      <c r="FJ26" s="54" t="str">
        <f>IF(ISBLANK(Paramètres!$B32),"",COUNTIF(Codes!FL33,1))</f>
        <v/>
      </c>
      <c r="FK26" s="54" t="str">
        <f>IF(ISBLANK(Paramètres!$B32),"",COUNTIF(Codes!FM33,1))</f>
        <v/>
      </c>
      <c r="FL26" s="54" t="str">
        <f>IF(ISBLANK(Paramètres!$B32),"",COUNTIF(Codes!FN33,1))</f>
        <v/>
      </c>
      <c r="FM26" s="54" t="str">
        <f>IF(ISBLANK(Paramètres!$B32),"",COUNTIF(Codes!FO33,1))</f>
        <v/>
      </c>
      <c r="FN26" s="54" t="str">
        <f>IF(ISBLANK(Paramètres!$B32),"",COUNTIF(Codes!FP33,1))</f>
        <v/>
      </c>
      <c r="FO26" s="54" t="str">
        <f>IF(ISBLANK(Paramètres!$B32),"",COUNTIF(Codes!FQ33,1))</f>
        <v/>
      </c>
      <c r="FP26" s="54" t="str">
        <f>IF(ISBLANK(Paramètres!$B32),"",COUNTIF(Codes!FR33,1))</f>
        <v/>
      </c>
      <c r="FQ26" s="54" t="str">
        <f>IF(ISBLANK(Paramètres!$B32),"",COUNTIF(Codes!FS33,1))</f>
        <v/>
      </c>
      <c r="FR26" s="54" t="str">
        <f>IF(ISBLANK(Paramètres!$B32),"",COUNTIF(Codes!FT33,1))</f>
        <v/>
      </c>
      <c r="FS26" s="54" t="str">
        <f>IF(ISBLANK(Paramètres!$B32),"",COUNTIF(Codes!FU33,1))</f>
        <v/>
      </c>
      <c r="FT26" s="54" t="str">
        <f>IF(ISBLANK(Paramètres!$B32),"",COUNTIF(Codes!FV33,1))</f>
        <v/>
      </c>
      <c r="FU26" s="54" t="str">
        <f>IF(ISBLANK(Paramètres!$B32),"",COUNTIF(Codes!FW33,1))</f>
        <v/>
      </c>
      <c r="FV26" s="54" t="str">
        <f>IF(ISBLANK(Paramètres!$B32),"",COUNTIF(Codes!FX33,1))</f>
        <v/>
      </c>
      <c r="FW26" s="54" t="str">
        <f>IF(ISBLANK(Paramètres!$B32),"",COUNTIF(Codes!FY33,1))</f>
        <v/>
      </c>
      <c r="FX26" s="54" t="str">
        <f>IF(ISBLANK(Paramètres!$B32),"",COUNTIF(Codes!FZ33,1))</f>
        <v/>
      </c>
      <c r="FY26" s="54" t="str">
        <f>IF(ISBLANK(Paramètres!$B32),"",COUNTIF(Codes!GA33,1))</f>
        <v/>
      </c>
      <c r="FZ26" s="54" t="str">
        <f>IF(ISBLANK(Paramètres!$B32),"",COUNTIF(Codes!GB33,1))</f>
        <v/>
      </c>
      <c r="GA26" s="54" t="str">
        <f>IF(ISBLANK(Paramètres!$B32),"",COUNTIF(Codes!GC33,1))</f>
        <v/>
      </c>
      <c r="GB26" s="54" t="str">
        <f>IF(ISBLANK(Paramètres!$B32),"",COUNTIF(Codes!GD33,1))</f>
        <v/>
      </c>
      <c r="GC26" s="54" t="str">
        <f>IF(ISBLANK(Paramètres!$B32),"",COUNTIF(Codes!GE33,1))</f>
        <v/>
      </c>
      <c r="GD26" s="54" t="str">
        <f>IF(ISBLANK(Paramètres!$B32),"",COUNTIF(Codes!GF33,1))</f>
        <v/>
      </c>
      <c r="GE26" s="54" t="str">
        <f>IF(ISBLANK(Paramètres!$B32),"",COUNTIF(Codes!GG33,1))</f>
        <v/>
      </c>
      <c r="GF26" s="54" t="str">
        <f>IF(ISBLANK(Paramètres!$B32),"",COUNTIF(Codes!GH33,1))</f>
        <v/>
      </c>
      <c r="GG26" s="54" t="str">
        <f>IF(ISBLANK(Paramètres!$B32),"",COUNTIF(Codes!GI33,1))</f>
        <v/>
      </c>
      <c r="GH26" s="54" t="str">
        <f>IF(ISBLANK(Paramètres!$B32),"",COUNTIF(Codes!GJ33,1))</f>
        <v/>
      </c>
      <c r="GI26" s="54" t="str">
        <f>IF(ISBLANK(Paramètres!$B32),"",COUNTIF(Codes!GK33,1))</f>
        <v/>
      </c>
      <c r="GJ26" s="54" t="str">
        <f>IF(ISBLANK(Paramètres!$B32),"",COUNTIF(Codes!GL33,1))</f>
        <v/>
      </c>
      <c r="GK26" s="54" t="str">
        <f>IF(ISBLANK(Paramètres!$B32),"",COUNTIF(Codes!GM33,1))</f>
        <v/>
      </c>
      <c r="GL26" s="54" t="str">
        <f>IF(ISBLANK(Paramètres!$B32),"",COUNTIF(Codes!GN33,1))</f>
        <v/>
      </c>
      <c r="GM26" s="54" t="str">
        <f>IF(ISBLANK(Paramètres!B32),"",AVERAGE(B26:CX26))</f>
        <v/>
      </c>
      <c r="GN26" s="54" t="str">
        <f>IF(ISBLANK(Paramètres!B32),"",AVERAGE(CY26:GL26))</f>
        <v/>
      </c>
      <c r="GO26" s="54" t="str">
        <f>IF(ISBLANK(Paramètres!B32),"",AVERAGE(C26:GL26))</f>
        <v/>
      </c>
      <c r="GP26" s="54" t="str">
        <f>IF(ISBLANK(Paramètres!B32),"",AVERAGE(CY26:DZ26))</f>
        <v/>
      </c>
      <c r="GQ26" s="54" t="str">
        <f>IF(ISBLANK(Paramètres!B32),"",AVERAGE(EA26:FK26))</f>
        <v/>
      </c>
      <c r="GR26" s="54" t="str">
        <f>IF(ISBLANK(Paramètres!B32),"",AVERAGE(FL26:FW26))</f>
        <v/>
      </c>
      <c r="GS26" s="54" t="str">
        <f>IF(ISBLANK(Paramètres!B32),"",AVERAGE(FX26:GL26))</f>
        <v/>
      </c>
      <c r="GT26" s="54" t="str">
        <f>IF(ISBLANK(Paramètres!B32),"",AVERAGE(Calculs!M26:R26,Calculs!AN26:AY26,Calculs!BE26:BI26,Calculs!BT26:BX26,Calculs!CD26:CO26))</f>
        <v/>
      </c>
      <c r="GU26" s="54" t="str">
        <f>IF(ISBLANK(Paramètres!B32),"",AVERAGE(Calculs!AI26:AM26,Calculs!BJ26:BP26,Calculs!BY26:CC26))</f>
        <v/>
      </c>
      <c r="GV26" s="54" t="str">
        <f>IF(ISBLANK(Paramètres!B32),"",AVERAGE(Calculs!B26:L26,Calculs!S26:AH26,Calculs!AZ26:BD26,Calculs!BQ26:BS26))</f>
        <v/>
      </c>
      <c r="GW26" s="54" t="str">
        <f>IF(ISBLANK(Paramètres!B32),"",AVERAGE(CP26:CX26))</f>
        <v/>
      </c>
    </row>
    <row r="27" spans="1:205" s="23" customFormat="1" ht="24" customHeight="1" thickBot="1" x14ac:dyDescent="0.4">
      <c r="A27" s="22" t="str">
        <f>Codes!C34</f>
        <v/>
      </c>
      <c r="B27" s="54" t="str">
        <f>IF(ISBLANK(Paramètres!$B33),"",COUNTIF(Codes!D34,1))</f>
        <v/>
      </c>
      <c r="C27" s="54" t="str">
        <f>IF(ISBLANK(Paramètres!$B33),"",COUNTIF(Codes!E34,1))</f>
        <v/>
      </c>
      <c r="D27" s="54" t="str">
        <f>IF(ISBLANK(Paramètres!$B33),"",COUNTIF(Codes!F34,1))</f>
        <v/>
      </c>
      <c r="E27" s="54" t="str">
        <f>IF(ISBLANK(Paramètres!$B33),"",COUNTIF(Codes!G34,1))</f>
        <v/>
      </c>
      <c r="F27" s="54" t="str">
        <f>IF(ISBLANK(Paramètres!$B33),"",COUNTIF(Codes!H34,1))</f>
        <v/>
      </c>
      <c r="G27" s="54" t="str">
        <f>IF(ISBLANK(Paramètres!$B33),"",COUNTIF(Codes!I34,1))</f>
        <v/>
      </c>
      <c r="H27" s="54" t="str">
        <f>IF(ISBLANK(Paramètres!$B33),"",COUNTIF(Codes!J34,1))</f>
        <v/>
      </c>
      <c r="I27" s="54" t="str">
        <f>IF(ISBLANK(Paramètres!$B33),"",COUNTIF(Codes!K34,1))</f>
        <v/>
      </c>
      <c r="J27" s="54" t="str">
        <f>IF(ISBLANK(Paramètres!$B33),"",COUNTIF(Codes!L34,1))</f>
        <v/>
      </c>
      <c r="K27" s="54" t="str">
        <f>IF(ISBLANK(Paramètres!$B33),"",COUNTIF(Codes!M34,1))</f>
        <v/>
      </c>
      <c r="L27" s="54" t="str">
        <f>IF(ISBLANK(Paramètres!$B33),"",COUNTIF(Codes!N34,1))</f>
        <v/>
      </c>
      <c r="M27" s="54" t="str">
        <f>IF(ISBLANK(Paramètres!$B33),"",COUNTIF(Codes!O34,1))</f>
        <v/>
      </c>
      <c r="N27" s="54" t="str">
        <f>IF(ISBLANK(Paramètres!$B33),"",COUNTIF(Codes!P34,1))</f>
        <v/>
      </c>
      <c r="O27" s="54" t="str">
        <f>IF(ISBLANK(Paramètres!$B33),"",COUNTIF(Codes!Q34,1))</f>
        <v/>
      </c>
      <c r="P27" s="54" t="str">
        <f>IF(ISBLANK(Paramètres!$B33),"",COUNTIF(Codes!R34,1))</f>
        <v/>
      </c>
      <c r="Q27" s="54" t="str">
        <f>IF(ISBLANK(Paramètres!$B33),"",COUNTIF(Codes!S34,1))</f>
        <v/>
      </c>
      <c r="R27" s="54" t="str">
        <f>IF(ISBLANK(Paramètres!$B33),"",COUNTIF(Codes!T34,1))</f>
        <v/>
      </c>
      <c r="S27" s="54" t="str">
        <f>IF(ISBLANK(Paramètres!$B33),"",COUNTIF(Codes!U34,1))</f>
        <v/>
      </c>
      <c r="T27" s="54" t="str">
        <f>IF(ISBLANK(Paramètres!$B33),"",COUNTIF(Codes!V34,1))</f>
        <v/>
      </c>
      <c r="U27" s="54" t="str">
        <f>IF(ISBLANK(Paramètres!$B33),"",COUNTIF(Codes!W34,1))</f>
        <v/>
      </c>
      <c r="V27" s="54" t="str">
        <f>IF(ISBLANK(Paramètres!$B33),"",COUNTIF(Codes!X34,1))</f>
        <v/>
      </c>
      <c r="W27" s="54" t="str">
        <f>IF(ISBLANK(Paramètres!$B33),"",COUNTIF(Codes!Y34,1))</f>
        <v/>
      </c>
      <c r="X27" s="54" t="str">
        <f>IF(ISBLANK(Paramètres!$B33),"",COUNTIF(Codes!Z34,1))</f>
        <v/>
      </c>
      <c r="Y27" s="54" t="str">
        <f>IF(ISBLANK(Paramètres!$B33),"",COUNTIF(Codes!AA34,1))</f>
        <v/>
      </c>
      <c r="Z27" s="54" t="str">
        <f>IF(ISBLANK(Paramètres!$B33),"",COUNTIF(Codes!AB34,1))</f>
        <v/>
      </c>
      <c r="AA27" s="54" t="str">
        <f>IF(ISBLANK(Paramètres!$B33),"",COUNTIF(Codes!AC34,1))</f>
        <v/>
      </c>
      <c r="AB27" s="54" t="str">
        <f>IF(ISBLANK(Paramètres!$B33),"",COUNTIF(Codes!AD34,1))</f>
        <v/>
      </c>
      <c r="AC27" s="54" t="str">
        <f>IF(ISBLANK(Paramètres!$B33),"",COUNTIF(Codes!AE34,1))</f>
        <v/>
      </c>
      <c r="AD27" s="54" t="str">
        <f>IF(ISBLANK(Paramètres!$B33),"",COUNTIF(Codes!AF34,1))</f>
        <v/>
      </c>
      <c r="AE27" s="54" t="str">
        <f>IF(ISBLANK(Paramètres!$B33),"",COUNTIF(Codes!AG34,1))</f>
        <v/>
      </c>
      <c r="AF27" s="54" t="str">
        <f>IF(ISBLANK(Paramètres!$B33),"",COUNTIF(Codes!AH34,1))</f>
        <v/>
      </c>
      <c r="AG27" s="54" t="str">
        <f>IF(ISBLANK(Paramètres!$B33),"",COUNTIF(Codes!AI34,1))</f>
        <v/>
      </c>
      <c r="AH27" s="54" t="str">
        <f>IF(ISBLANK(Paramètres!$B33),"",COUNTIF(Codes!AJ34,1))</f>
        <v/>
      </c>
      <c r="AI27" s="54" t="str">
        <f>IF(ISBLANK(Paramètres!$B33),"",COUNTIF(Codes!AK34,1))</f>
        <v/>
      </c>
      <c r="AJ27" s="54" t="str">
        <f>IF(ISBLANK(Paramètres!$B33),"",COUNTIF(Codes!AL34,1))</f>
        <v/>
      </c>
      <c r="AK27" s="54" t="str">
        <f>IF(ISBLANK(Paramètres!$B33),"",COUNTIF(Codes!AM34,1))</f>
        <v/>
      </c>
      <c r="AL27" s="54" t="str">
        <f>IF(ISBLANK(Paramètres!$B33),"",COUNTIF(Codes!AN34,1))</f>
        <v/>
      </c>
      <c r="AM27" s="54" t="str">
        <f>IF(ISBLANK(Paramètres!$B33),"",COUNTIF(Codes!AO34,1))</f>
        <v/>
      </c>
      <c r="AN27" s="54" t="str">
        <f>IF(ISBLANK(Paramètres!$B33),"",COUNTIF(Codes!AP34,1))</f>
        <v/>
      </c>
      <c r="AO27" s="54" t="str">
        <f>IF(ISBLANK(Paramètres!$B33),"",COUNTIF(Codes!AQ34,1))</f>
        <v/>
      </c>
      <c r="AP27" s="54" t="str">
        <f>IF(ISBLANK(Paramètres!$B33),"",COUNTIF(Codes!AR34,1))</f>
        <v/>
      </c>
      <c r="AQ27" s="54" t="str">
        <f>IF(ISBLANK(Paramètres!$B33),"",COUNTIF(Codes!AS34,1))</f>
        <v/>
      </c>
      <c r="AR27" s="54" t="str">
        <f>IF(ISBLANK(Paramètres!$B33),"",COUNTIF(Codes!AT34,1))</f>
        <v/>
      </c>
      <c r="AS27" s="54" t="str">
        <f>IF(ISBLANK(Paramètres!$B33),"",COUNTIF(Codes!AU34,1))</f>
        <v/>
      </c>
      <c r="AT27" s="54" t="str">
        <f>IF(ISBLANK(Paramètres!$B33),"",COUNTIF(Codes!AV34,1))</f>
        <v/>
      </c>
      <c r="AU27" s="54" t="str">
        <f>IF(ISBLANK(Paramètres!$B33),"",COUNTIF(Codes!AW34,1))</f>
        <v/>
      </c>
      <c r="AV27" s="54" t="str">
        <f>IF(ISBLANK(Paramètres!$B33),"",COUNTIF(Codes!AX34,1))</f>
        <v/>
      </c>
      <c r="AW27" s="54" t="str">
        <f>IF(ISBLANK(Paramètres!$B33),"",COUNTIF(Codes!AY34,1))</f>
        <v/>
      </c>
      <c r="AX27" s="54" t="str">
        <f>IF(ISBLANK(Paramètres!$B33),"",COUNTIF(Codes!AZ34,1))</f>
        <v/>
      </c>
      <c r="AY27" s="54" t="str">
        <f>IF(ISBLANK(Paramètres!$B33),"",COUNTIF(Codes!BA34,1))</f>
        <v/>
      </c>
      <c r="AZ27" s="54" t="str">
        <f>IF(ISBLANK(Paramètres!$B33),"",COUNTIF(Codes!BB34,1))</f>
        <v/>
      </c>
      <c r="BA27" s="54" t="str">
        <f>IF(ISBLANK(Paramètres!$B33),"",COUNTIF(Codes!BC34,1))</f>
        <v/>
      </c>
      <c r="BB27" s="54" t="str">
        <f>IF(ISBLANK(Paramètres!$B33),"",COUNTIF(Codes!BD34,1))</f>
        <v/>
      </c>
      <c r="BC27" s="54" t="str">
        <f>IF(ISBLANK(Paramètres!$B33),"",COUNTIF(Codes!BE34,1))</f>
        <v/>
      </c>
      <c r="BD27" s="54" t="str">
        <f>IF(ISBLANK(Paramètres!$B33),"",COUNTIF(Codes!BF34,1))</f>
        <v/>
      </c>
      <c r="BE27" s="54" t="str">
        <f>IF(ISBLANK(Paramètres!$B33),"",COUNTIF(Codes!BG34,1))</f>
        <v/>
      </c>
      <c r="BF27" s="54" t="str">
        <f>IF(ISBLANK(Paramètres!$B33),"",COUNTIF(Codes!BH34,1))</f>
        <v/>
      </c>
      <c r="BG27" s="54" t="str">
        <f>IF(ISBLANK(Paramètres!$B33),"",COUNTIF(Codes!BI34,1))</f>
        <v/>
      </c>
      <c r="BH27" s="54" t="str">
        <f>IF(ISBLANK(Paramètres!$B33),"",COUNTIF(Codes!BJ34,1))</f>
        <v/>
      </c>
      <c r="BI27" s="54" t="str">
        <f>IF(ISBLANK(Paramètres!$B33),"",COUNTIF(Codes!BK34,1))</f>
        <v/>
      </c>
      <c r="BJ27" s="54" t="str">
        <f>IF(ISBLANK(Paramètres!$B33),"",COUNTIF(Codes!BL34,1))</f>
        <v/>
      </c>
      <c r="BK27" s="54" t="str">
        <f>IF(ISBLANK(Paramètres!$B33),"",COUNTIF(Codes!BM34,1))</f>
        <v/>
      </c>
      <c r="BL27" s="54" t="str">
        <f>IF(ISBLANK(Paramètres!$B33),"",COUNTIF(Codes!BN34,1))</f>
        <v/>
      </c>
      <c r="BM27" s="54" t="str">
        <f>IF(ISBLANK(Paramètres!$B33),"",COUNTIF(Codes!BO34,1))</f>
        <v/>
      </c>
      <c r="BN27" s="54" t="str">
        <f>IF(ISBLANK(Paramètres!$B33),"",COUNTIF(Codes!BP34,1))</f>
        <v/>
      </c>
      <c r="BO27" s="54" t="str">
        <f>IF(ISBLANK(Paramètres!$B33),"",COUNTIF(Codes!BQ34,1))</f>
        <v/>
      </c>
      <c r="BP27" s="54" t="str">
        <f>IF(ISBLANK(Paramètres!$B33),"",COUNTIF(Codes!BR34,1))</f>
        <v/>
      </c>
      <c r="BQ27" s="54" t="str">
        <f>IF(ISBLANK(Paramètres!$B33),"",COUNTIF(Codes!BS34,1))</f>
        <v/>
      </c>
      <c r="BR27" s="54" t="str">
        <f>IF(ISBLANK(Paramètres!$B33),"",COUNTIF(Codes!BT34,1))</f>
        <v/>
      </c>
      <c r="BS27" s="54" t="str">
        <f>IF(ISBLANK(Paramètres!$B33),"",COUNTIF(Codes!BU34,1))</f>
        <v/>
      </c>
      <c r="BT27" s="54" t="str">
        <f>IF(ISBLANK(Paramètres!$B33),"",COUNTIF(Codes!BV34,1))</f>
        <v/>
      </c>
      <c r="BU27" s="54" t="str">
        <f>IF(ISBLANK(Paramètres!$B33),"",COUNTIF(Codes!BW34,1))</f>
        <v/>
      </c>
      <c r="BV27" s="54" t="str">
        <f>IF(ISBLANK(Paramètres!$B33),"",COUNTIF(Codes!BX34,1))</f>
        <v/>
      </c>
      <c r="BW27" s="54" t="str">
        <f>IF(ISBLANK(Paramètres!$B33),"",COUNTIF(Codes!BY34,1))</f>
        <v/>
      </c>
      <c r="BX27" s="54" t="str">
        <f>IF(ISBLANK(Paramètres!$B33),"",COUNTIF(Codes!BZ34,1))</f>
        <v/>
      </c>
      <c r="BY27" s="54" t="str">
        <f>IF(ISBLANK(Paramètres!$B33),"",COUNTIF(Codes!CA34,1))</f>
        <v/>
      </c>
      <c r="BZ27" s="54" t="str">
        <f>IF(ISBLANK(Paramètres!$B33),"",COUNTIF(Codes!CB34,1))</f>
        <v/>
      </c>
      <c r="CA27" s="54" t="str">
        <f>IF(ISBLANK(Paramètres!$B33),"",COUNTIF(Codes!CC34,1))</f>
        <v/>
      </c>
      <c r="CB27" s="54" t="str">
        <f>IF(ISBLANK(Paramètres!$B33),"",COUNTIF(Codes!CD34,1))</f>
        <v/>
      </c>
      <c r="CC27" s="54" t="str">
        <f>IF(ISBLANK(Paramètres!$B33),"",COUNTIF(Codes!CE34,1))</f>
        <v/>
      </c>
      <c r="CD27" s="54" t="str">
        <f>IF(ISBLANK(Paramètres!$B33),"",COUNTIF(Codes!CF34,1))</f>
        <v/>
      </c>
      <c r="CE27" s="54" t="str">
        <f>IF(ISBLANK(Paramètres!$B33),"",COUNTIF(Codes!CG34,1))</f>
        <v/>
      </c>
      <c r="CF27" s="54" t="str">
        <f>IF(ISBLANK(Paramètres!$B33),"",COUNTIF(Codes!CH34,1))</f>
        <v/>
      </c>
      <c r="CG27" s="54" t="str">
        <f>IF(ISBLANK(Paramètres!$B33),"",COUNTIF(Codes!CI34,1))</f>
        <v/>
      </c>
      <c r="CH27" s="54" t="str">
        <f>IF(ISBLANK(Paramètres!$B33),"",COUNTIF(Codes!CJ34,1))</f>
        <v/>
      </c>
      <c r="CI27" s="54" t="str">
        <f>IF(ISBLANK(Paramètres!$B33),"",COUNTIF(Codes!CK34,1))</f>
        <v/>
      </c>
      <c r="CJ27" s="54" t="str">
        <f>IF(ISBLANK(Paramètres!$B33),"",COUNTIF(Codes!CL34,1))</f>
        <v/>
      </c>
      <c r="CK27" s="54" t="str">
        <f>IF(ISBLANK(Paramètres!$B33),"",COUNTIF(Codes!CM34,1))</f>
        <v/>
      </c>
      <c r="CL27" s="54" t="str">
        <f>IF(ISBLANK(Paramètres!$B33),"",COUNTIF(Codes!CN34,1))</f>
        <v/>
      </c>
      <c r="CM27" s="54" t="str">
        <f>IF(ISBLANK(Paramètres!$B33),"",COUNTIF(Codes!CO34,1))</f>
        <v/>
      </c>
      <c r="CN27" s="54" t="str">
        <f>IF(ISBLANK(Paramètres!$B33),"",COUNTIF(Codes!CP34,1))</f>
        <v/>
      </c>
      <c r="CO27" s="54" t="str">
        <f>IF(ISBLANK(Paramètres!$B33),"",COUNTIF(Codes!CQ34,1))</f>
        <v/>
      </c>
      <c r="CP27" s="54" t="str">
        <f>IF(ISBLANK(Paramètres!$B33),"",COUNTIF(Codes!CR34,1))</f>
        <v/>
      </c>
      <c r="CQ27" s="54" t="str">
        <f>IF(ISBLANK(Paramètres!$B33),"",COUNTIF(Codes!CS34,1))</f>
        <v/>
      </c>
      <c r="CR27" s="54" t="str">
        <f>IF(ISBLANK(Paramètres!$B33),"",COUNTIF(Codes!CT34,1))</f>
        <v/>
      </c>
      <c r="CS27" s="54" t="str">
        <f>IF(ISBLANK(Paramètres!$B33),"",COUNTIF(Codes!CU34,1))</f>
        <v/>
      </c>
      <c r="CT27" s="54" t="str">
        <f>IF(ISBLANK(Paramètres!$B33),"",COUNTIF(Codes!CV34,1))</f>
        <v/>
      </c>
      <c r="CU27" s="54" t="str">
        <f>IF(ISBLANK(Paramètres!$B33),"",COUNTIF(Codes!CW34,1))</f>
        <v/>
      </c>
      <c r="CV27" s="54" t="str">
        <f>IF(ISBLANK(Paramètres!$B33),"",COUNTIF(Codes!CX34,1))</f>
        <v/>
      </c>
      <c r="CW27" s="54" t="str">
        <f>IF(ISBLANK(Paramètres!$B33),"",COUNTIF(Codes!CY34,1))</f>
        <v/>
      </c>
      <c r="CX27" s="54" t="str">
        <f>IF(ISBLANK(Paramètres!$B33),"",COUNTIF(Codes!CZ34,1))</f>
        <v/>
      </c>
      <c r="CY27" s="54" t="str">
        <f>IF(ISBLANK(Paramètres!$B33),"",COUNTIF(Codes!DA34,1))</f>
        <v/>
      </c>
      <c r="CZ27" s="54" t="str">
        <f>IF(ISBLANK(Paramètres!$B33),"",COUNTIF(Codes!DB34,1))</f>
        <v/>
      </c>
      <c r="DA27" s="54" t="str">
        <f>IF(ISBLANK(Paramètres!$B33),"",COUNTIF(Codes!DC34,1))</f>
        <v/>
      </c>
      <c r="DB27" s="54" t="str">
        <f>IF(ISBLANK(Paramètres!$B33),"",COUNTIF(Codes!DD34,1))</f>
        <v/>
      </c>
      <c r="DC27" s="54" t="str">
        <f>IF(ISBLANK(Paramètres!$B33),"",COUNTIF(Codes!DE34,1))</f>
        <v/>
      </c>
      <c r="DD27" s="54" t="str">
        <f>IF(ISBLANK(Paramètres!$B33),"",COUNTIF(Codes!DF34,1))</f>
        <v/>
      </c>
      <c r="DE27" s="54" t="str">
        <f>IF(ISBLANK(Paramètres!$B33),"",COUNTIF(Codes!DG34,1))</f>
        <v/>
      </c>
      <c r="DF27" s="54" t="str">
        <f>IF(ISBLANK(Paramètres!$B33),"",COUNTIF(Codes!DH34,1))</f>
        <v/>
      </c>
      <c r="DG27" s="54" t="str">
        <f>IF(ISBLANK(Paramètres!$B33),"",COUNTIF(Codes!DI34,1))</f>
        <v/>
      </c>
      <c r="DH27" s="54" t="str">
        <f>IF(ISBLANK(Paramètres!$B33),"",COUNTIF(Codes!DJ34,1))</f>
        <v/>
      </c>
      <c r="DI27" s="54" t="str">
        <f>IF(ISBLANK(Paramètres!$B33),"",COUNTIF(Codes!DK34,1))</f>
        <v/>
      </c>
      <c r="DJ27" s="54" t="str">
        <f>IF(ISBLANK(Paramètres!$B33),"",COUNTIF(Codes!DL34,1))</f>
        <v/>
      </c>
      <c r="DK27" s="54" t="str">
        <f>IF(ISBLANK(Paramètres!$B33),"",COUNTIF(Codes!DM34,1))</f>
        <v/>
      </c>
      <c r="DL27" s="54" t="str">
        <f>IF(ISBLANK(Paramètres!$B33),"",COUNTIF(Codes!DN34,1))</f>
        <v/>
      </c>
      <c r="DM27" s="54" t="str">
        <f>IF(ISBLANK(Paramètres!$B33),"",COUNTIF(Codes!DO34,1))</f>
        <v/>
      </c>
      <c r="DN27" s="54" t="str">
        <f>IF(ISBLANK(Paramètres!$B33),"",COUNTIF(Codes!DP34,1))</f>
        <v/>
      </c>
      <c r="DO27" s="54" t="str">
        <f>IF(ISBLANK(Paramètres!$B33),"",COUNTIF(Codes!DQ34,1))</f>
        <v/>
      </c>
      <c r="DP27" s="54" t="str">
        <f>IF(ISBLANK(Paramètres!$B33),"",COUNTIF(Codes!DR34,1))</f>
        <v/>
      </c>
      <c r="DQ27" s="54" t="str">
        <f>IF(ISBLANK(Paramètres!$B33),"",COUNTIF(Codes!DS34,1))</f>
        <v/>
      </c>
      <c r="DR27" s="54" t="str">
        <f>IF(ISBLANK(Paramètres!$B33),"",COUNTIF(Codes!DT34,1))</f>
        <v/>
      </c>
      <c r="DS27" s="54" t="str">
        <f>IF(ISBLANK(Paramètres!$B33),"",COUNTIF(Codes!DU34,1))</f>
        <v/>
      </c>
      <c r="DT27" s="54" t="str">
        <f>IF(ISBLANK(Paramètres!$B33),"",COUNTIF(Codes!DV34,1))</f>
        <v/>
      </c>
      <c r="DU27" s="54" t="str">
        <f>IF(ISBLANK(Paramètres!$B33),"",COUNTIF(Codes!DW34,1))</f>
        <v/>
      </c>
      <c r="DV27" s="54" t="str">
        <f>IF(ISBLANK(Paramètres!$B33),"",COUNTIF(Codes!DX34,1))</f>
        <v/>
      </c>
      <c r="DW27" s="54" t="str">
        <f>IF(ISBLANK(Paramètres!$B33),"",COUNTIF(Codes!DY34,1))</f>
        <v/>
      </c>
      <c r="DX27" s="54" t="str">
        <f>IF(ISBLANK(Paramètres!$B33),"",COUNTIF(Codes!DZ34,1))</f>
        <v/>
      </c>
      <c r="DY27" s="54" t="str">
        <f>IF(ISBLANK(Paramètres!$B33),"",COUNTIF(Codes!EA34,1))</f>
        <v/>
      </c>
      <c r="DZ27" s="54" t="str">
        <f>IF(ISBLANK(Paramètres!$B33),"",COUNTIF(Codes!EB34,1))</f>
        <v/>
      </c>
      <c r="EA27" s="54" t="str">
        <f>IF(ISBLANK(Paramètres!$B33),"",COUNTIF(Codes!EC34,1))</f>
        <v/>
      </c>
      <c r="EB27" s="54" t="str">
        <f>IF(ISBLANK(Paramètres!$B33),"",COUNTIF(Codes!ED34,1))</f>
        <v/>
      </c>
      <c r="EC27" s="54" t="str">
        <f>IF(ISBLANK(Paramètres!$B33),"",COUNTIF(Codes!EE34,1))</f>
        <v/>
      </c>
      <c r="ED27" s="54" t="str">
        <f>IF(ISBLANK(Paramètres!$B33),"",COUNTIF(Codes!EF34,1))</f>
        <v/>
      </c>
      <c r="EE27" s="54" t="str">
        <f>IF(ISBLANK(Paramètres!$B33),"",COUNTIF(Codes!EG34,1))</f>
        <v/>
      </c>
      <c r="EF27" s="54" t="str">
        <f>IF(ISBLANK(Paramètres!$B33),"",COUNTIF(Codes!EH34,1))</f>
        <v/>
      </c>
      <c r="EG27" s="54" t="str">
        <f>IF(ISBLANK(Paramètres!$B33),"",COUNTIF(Codes!EI34,1))</f>
        <v/>
      </c>
      <c r="EH27" s="54" t="str">
        <f>IF(ISBLANK(Paramètres!$B33),"",COUNTIF(Codes!EJ34,1))</f>
        <v/>
      </c>
      <c r="EI27" s="54" t="str">
        <f>IF(ISBLANK(Paramètres!$B33),"",COUNTIF(Codes!EK34,1))</f>
        <v/>
      </c>
      <c r="EJ27" s="54" t="str">
        <f>IF(ISBLANK(Paramètres!$B33),"",COUNTIF(Codes!EL34,1))</f>
        <v/>
      </c>
      <c r="EK27" s="54" t="str">
        <f>IF(ISBLANK(Paramètres!$B33),"",COUNTIF(Codes!EM34,1))</f>
        <v/>
      </c>
      <c r="EL27" s="54" t="str">
        <f>IF(ISBLANK(Paramètres!$B33),"",COUNTIF(Codes!EN34,1))</f>
        <v/>
      </c>
      <c r="EM27" s="54" t="str">
        <f>IF(ISBLANK(Paramètres!$B33),"",COUNTIF(Codes!EO34,1))</f>
        <v/>
      </c>
      <c r="EN27" s="54" t="str">
        <f>IF(ISBLANK(Paramètres!$B33),"",COUNTIF(Codes!EP34,1))</f>
        <v/>
      </c>
      <c r="EO27" s="54" t="str">
        <f>IF(ISBLANK(Paramètres!$B33),"",COUNTIF(Codes!EQ34,1))</f>
        <v/>
      </c>
      <c r="EP27" s="54" t="str">
        <f>IF(ISBLANK(Paramètres!$B33),"",COUNTIF(Codes!ER34,1))</f>
        <v/>
      </c>
      <c r="EQ27" s="54" t="str">
        <f>IF(ISBLANK(Paramètres!$B33),"",COUNTIF(Codes!ES34,1))</f>
        <v/>
      </c>
      <c r="ER27" s="54" t="str">
        <f>IF(ISBLANK(Paramètres!$B33),"",COUNTIF(Codes!ET34,1))</f>
        <v/>
      </c>
      <c r="ES27" s="54" t="str">
        <f>IF(ISBLANK(Paramètres!$B33),"",COUNTIF(Codes!EU34,1))</f>
        <v/>
      </c>
      <c r="ET27" s="54" t="str">
        <f>IF(ISBLANK(Paramètres!$B33),"",COUNTIF(Codes!EV34,1))</f>
        <v/>
      </c>
      <c r="EU27" s="54" t="str">
        <f>IF(ISBLANK(Paramètres!$B33),"",COUNTIF(Codes!EW34,1))</f>
        <v/>
      </c>
      <c r="EV27" s="54" t="str">
        <f>IF(ISBLANK(Paramètres!$B33),"",COUNTIF(Codes!EX34,1))</f>
        <v/>
      </c>
      <c r="EW27" s="54" t="str">
        <f>IF(ISBLANK(Paramètres!$B33),"",COUNTIF(Codes!EY34,1))</f>
        <v/>
      </c>
      <c r="EX27" s="54" t="str">
        <f>IF(ISBLANK(Paramètres!$B33),"",COUNTIF(Codes!EZ34,1))</f>
        <v/>
      </c>
      <c r="EY27" s="54" t="str">
        <f>IF(ISBLANK(Paramètres!$B33),"",COUNTIF(Codes!FA34,1))</f>
        <v/>
      </c>
      <c r="EZ27" s="54" t="str">
        <f>IF(ISBLANK(Paramètres!$B33),"",COUNTIF(Codes!FB34,1))</f>
        <v/>
      </c>
      <c r="FA27" s="54" t="str">
        <f>IF(ISBLANK(Paramètres!$B33),"",COUNTIF(Codes!FC34,1))</f>
        <v/>
      </c>
      <c r="FB27" s="54" t="str">
        <f>IF(ISBLANK(Paramètres!$B33),"",COUNTIF(Codes!FD34,1))</f>
        <v/>
      </c>
      <c r="FC27" s="54" t="str">
        <f>IF(ISBLANK(Paramètres!$B33),"",COUNTIF(Codes!FE34,1))</f>
        <v/>
      </c>
      <c r="FD27" s="54" t="str">
        <f>IF(ISBLANK(Paramètres!$B33),"",COUNTIF(Codes!FF34,1))</f>
        <v/>
      </c>
      <c r="FE27" s="54" t="str">
        <f>IF(ISBLANK(Paramètres!$B33),"",COUNTIF(Codes!FG34,1))</f>
        <v/>
      </c>
      <c r="FF27" s="54" t="str">
        <f>IF(ISBLANK(Paramètres!$B33),"",COUNTIF(Codes!FH34,1))</f>
        <v/>
      </c>
      <c r="FG27" s="54" t="str">
        <f>IF(ISBLANK(Paramètres!$B33),"",COUNTIF(Codes!FI34,1))</f>
        <v/>
      </c>
      <c r="FH27" s="54" t="str">
        <f>IF(ISBLANK(Paramètres!$B33),"",COUNTIF(Codes!FJ34,1))</f>
        <v/>
      </c>
      <c r="FI27" s="54" t="str">
        <f>IF(ISBLANK(Paramètres!$B33),"",COUNTIF(Codes!FK34,1))</f>
        <v/>
      </c>
      <c r="FJ27" s="54" t="str">
        <f>IF(ISBLANK(Paramètres!$B33),"",COUNTIF(Codes!FL34,1))</f>
        <v/>
      </c>
      <c r="FK27" s="54" t="str">
        <f>IF(ISBLANK(Paramètres!$B33),"",COUNTIF(Codes!FM34,1))</f>
        <v/>
      </c>
      <c r="FL27" s="54" t="str">
        <f>IF(ISBLANK(Paramètres!$B33),"",COUNTIF(Codes!FN34,1))</f>
        <v/>
      </c>
      <c r="FM27" s="54" t="str">
        <f>IF(ISBLANK(Paramètres!$B33),"",COUNTIF(Codes!FO34,1))</f>
        <v/>
      </c>
      <c r="FN27" s="54" t="str">
        <f>IF(ISBLANK(Paramètres!$B33),"",COUNTIF(Codes!FP34,1))</f>
        <v/>
      </c>
      <c r="FO27" s="54" t="str">
        <f>IF(ISBLANK(Paramètres!$B33),"",COUNTIF(Codes!FQ34,1))</f>
        <v/>
      </c>
      <c r="FP27" s="54" t="str">
        <f>IF(ISBLANK(Paramètres!$B33),"",COUNTIF(Codes!FR34,1))</f>
        <v/>
      </c>
      <c r="FQ27" s="54" t="str">
        <f>IF(ISBLANK(Paramètres!$B33),"",COUNTIF(Codes!FS34,1))</f>
        <v/>
      </c>
      <c r="FR27" s="54" t="str">
        <f>IF(ISBLANK(Paramètres!$B33),"",COUNTIF(Codes!FT34,1))</f>
        <v/>
      </c>
      <c r="FS27" s="54" t="str">
        <f>IF(ISBLANK(Paramètres!$B33),"",COUNTIF(Codes!FU34,1))</f>
        <v/>
      </c>
      <c r="FT27" s="54" t="str">
        <f>IF(ISBLANK(Paramètres!$B33),"",COUNTIF(Codes!FV34,1))</f>
        <v/>
      </c>
      <c r="FU27" s="54" t="str">
        <f>IF(ISBLANK(Paramètres!$B33),"",COUNTIF(Codes!FW34,1))</f>
        <v/>
      </c>
      <c r="FV27" s="54" t="str">
        <f>IF(ISBLANK(Paramètres!$B33),"",COUNTIF(Codes!FX34,1))</f>
        <v/>
      </c>
      <c r="FW27" s="54" t="str">
        <f>IF(ISBLANK(Paramètres!$B33),"",COUNTIF(Codes!FY34,1))</f>
        <v/>
      </c>
      <c r="FX27" s="54" t="str">
        <f>IF(ISBLANK(Paramètres!$B33),"",COUNTIF(Codes!FZ34,1))</f>
        <v/>
      </c>
      <c r="FY27" s="54" t="str">
        <f>IF(ISBLANK(Paramètres!$B33),"",COUNTIF(Codes!GA34,1))</f>
        <v/>
      </c>
      <c r="FZ27" s="54" t="str">
        <f>IF(ISBLANK(Paramètres!$B33),"",COUNTIF(Codes!GB34,1))</f>
        <v/>
      </c>
      <c r="GA27" s="54" t="str">
        <f>IF(ISBLANK(Paramètres!$B33),"",COUNTIF(Codes!GC34,1))</f>
        <v/>
      </c>
      <c r="GB27" s="54" t="str">
        <f>IF(ISBLANK(Paramètres!$B33),"",COUNTIF(Codes!GD34,1))</f>
        <v/>
      </c>
      <c r="GC27" s="54" t="str">
        <f>IF(ISBLANK(Paramètres!$B33),"",COUNTIF(Codes!GE34,1))</f>
        <v/>
      </c>
      <c r="GD27" s="54" t="str">
        <f>IF(ISBLANK(Paramètres!$B33),"",COUNTIF(Codes!GF34,1))</f>
        <v/>
      </c>
      <c r="GE27" s="54" t="str">
        <f>IF(ISBLANK(Paramètres!$B33),"",COUNTIF(Codes!GG34,1))</f>
        <v/>
      </c>
      <c r="GF27" s="54" t="str">
        <f>IF(ISBLANK(Paramètres!$B33),"",COUNTIF(Codes!GH34,1))</f>
        <v/>
      </c>
      <c r="GG27" s="54" t="str">
        <f>IF(ISBLANK(Paramètres!$B33),"",COUNTIF(Codes!GI34,1))</f>
        <v/>
      </c>
      <c r="GH27" s="54" t="str">
        <f>IF(ISBLANK(Paramètres!$B33),"",COUNTIF(Codes!GJ34,1))</f>
        <v/>
      </c>
      <c r="GI27" s="54" t="str">
        <f>IF(ISBLANK(Paramètres!$B33),"",COUNTIF(Codes!GK34,1))</f>
        <v/>
      </c>
      <c r="GJ27" s="54" t="str">
        <f>IF(ISBLANK(Paramètres!$B33),"",COUNTIF(Codes!GL34,1))</f>
        <v/>
      </c>
      <c r="GK27" s="54" t="str">
        <f>IF(ISBLANK(Paramètres!$B33),"",COUNTIF(Codes!GM34,1))</f>
        <v/>
      </c>
      <c r="GL27" s="54" t="str">
        <f>IF(ISBLANK(Paramètres!$B33),"",COUNTIF(Codes!GN34,1))</f>
        <v/>
      </c>
      <c r="GM27" s="54" t="str">
        <f>IF(ISBLANK(Paramètres!B33),"",AVERAGE(B27:CX27))</f>
        <v/>
      </c>
      <c r="GN27" s="54" t="str">
        <f>IF(ISBLANK(Paramètres!B33),"",AVERAGE(CY27:GL27))</f>
        <v/>
      </c>
      <c r="GO27" s="54" t="str">
        <f>IF(ISBLANK(Paramètres!B33),"",AVERAGE(C27:GL27))</f>
        <v/>
      </c>
      <c r="GP27" s="54" t="str">
        <f>IF(ISBLANK(Paramètres!B33),"",AVERAGE(CY27:DZ27))</f>
        <v/>
      </c>
      <c r="GQ27" s="54" t="str">
        <f>IF(ISBLANK(Paramètres!B33),"",AVERAGE(EA27:FK27))</f>
        <v/>
      </c>
      <c r="GR27" s="54" t="str">
        <f>IF(ISBLANK(Paramètres!B33),"",AVERAGE(FL27:FW27))</f>
        <v/>
      </c>
      <c r="GS27" s="54" t="str">
        <f>IF(ISBLANK(Paramètres!B33),"",AVERAGE(FX27:GL27))</f>
        <v/>
      </c>
      <c r="GT27" s="54" t="str">
        <f>IF(ISBLANK(Paramètres!B33),"",AVERAGE(Calculs!M27:R27,Calculs!AN27:AY27,Calculs!BE27:BI27,Calculs!BT27:BX27,Calculs!CD27:CO27))</f>
        <v/>
      </c>
      <c r="GU27" s="54" t="str">
        <f>IF(ISBLANK(Paramètres!B33),"",AVERAGE(Calculs!AI27:AM27,Calculs!BJ27:BP27,Calculs!BY27:CC27))</f>
        <v/>
      </c>
      <c r="GV27" s="54" t="str">
        <f>IF(ISBLANK(Paramètres!B33),"",AVERAGE(Calculs!B27:L27,Calculs!S27:AH27,Calculs!AZ27:BD27,Calculs!BQ27:BS27))</f>
        <v/>
      </c>
      <c r="GW27" s="54" t="str">
        <f>IF(ISBLANK(Paramètres!B33),"",AVERAGE(CP27:CX27))</f>
        <v/>
      </c>
    </row>
    <row r="28" spans="1:205" s="23" customFormat="1" ht="24" customHeight="1" thickBot="1" x14ac:dyDescent="0.4">
      <c r="A28" s="22" t="str">
        <f>Codes!C35</f>
        <v/>
      </c>
      <c r="B28" s="54" t="str">
        <f>IF(ISBLANK(Paramètres!$B34),"",COUNTIF(Codes!D35,1))</f>
        <v/>
      </c>
      <c r="C28" s="54" t="str">
        <f>IF(ISBLANK(Paramètres!$B34),"",COUNTIF(Codes!E35,1))</f>
        <v/>
      </c>
      <c r="D28" s="54" t="str">
        <f>IF(ISBLANK(Paramètres!$B34),"",COUNTIF(Codes!F35,1))</f>
        <v/>
      </c>
      <c r="E28" s="54" t="str">
        <f>IF(ISBLANK(Paramètres!$B34),"",COUNTIF(Codes!G35,1))</f>
        <v/>
      </c>
      <c r="F28" s="54" t="str">
        <f>IF(ISBLANK(Paramètres!$B34),"",COUNTIF(Codes!H35,1))</f>
        <v/>
      </c>
      <c r="G28" s="54" t="str">
        <f>IF(ISBLANK(Paramètres!$B34),"",COUNTIF(Codes!I35,1))</f>
        <v/>
      </c>
      <c r="H28" s="54" t="str">
        <f>IF(ISBLANK(Paramètres!$B34),"",COUNTIF(Codes!J35,1))</f>
        <v/>
      </c>
      <c r="I28" s="54" t="str">
        <f>IF(ISBLANK(Paramètres!$B34),"",COUNTIF(Codes!K35,1))</f>
        <v/>
      </c>
      <c r="J28" s="54" t="str">
        <f>IF(ISBLANK(Paramètres!$B34),"",COUNTIF(Codes!L35,1))</f>
        <v/>
      </c>
      <c r="K28" s="54" t="str">
        <f>IF(ISBLANK(Paramètres!$B34),"",COUNTIF(Codes!M35,1))</f>
        <v/>
      </c>
      <c r="L28" s="54" t="str">
        <f>IF(ISBLANK(Paramètres!$B34),"",COUNTIF(Codes!N35,1))</f>
        <v/>
      </c>
      <c r="M28" s="54" t="str">
        <f>IF(ISBLANK(Paramètres!$B34),"",COUNTIF(Codes!O35,1))</f>
        <v/>
      </c>
      <c r="N28" s="54" t="str">
        <f>IF(ISBLANK(Paramètres!$B34),"",COUNTIF(Codes!P35,1))</f>
        <v/>
      </c>
      <c r="O28" s="54" t="str">
        <f>IF(ISBLANK(Paramètres!$B34),"",COUNTIF(Codes!Q35,1))</f>
        <v/>
      </c>
      <c r="P28" s="54" t="str">
        <f>IF(ISBLANK(Paramètres!$B34),"",COUNTIF(Codes!R35,1))</f>
        <v/>
      </c>
      <c r="Q28" s="54" t="str">
        <f>IF(ISBLANK(Paramètres!$B34),"",COUNTIF(Codes!S35,1))</f>
        <v/>
      </c>
      <c r="R28" s="54" t="str">
        <f>IF(ISBLANK(Paramètres!$B34),"",COUNTIF(Codes!T35,1))</f>
        <v/>
      </c>
      <c r="S28" s="54" t="str">
        <f>IF(ISBLANK(Paramètres!$B34),"",COUNTIF(Codes!U35,1))</f>
        <v/>
      </c>
      <c r="T28" s="54" t="str">
        <f>IF(ISBLANK(Paramètres!$B34),"",COUNTIF(Codes!V35,1))</f>
        <v/>
      </c>
      <c r="U28" s="54" t="str">
        <f>IF(ISBLANK(Paramètres!$B34),"",COUNTIF(Codes!W35,1))</f>
        <v/>
      </c>
      <c r="V28" s="54" t="str">
        <f>IF(ISBLANK(Paramètres!$B34),"",COUNTIF(Codes!X35,1))</f>
        <v/>
      </c>
      <c r="W28" s="54" t="str">
        <f>IF(ISBLANK(Paramètres!$B34),"",COUNTIF(Codes!Y35,1))</f>
        <v/>
      </c>
      <c r="X28" s="54" t="str">
        <f>IF(ISBLANK(Paramètres!$B34),"",COUNTIF(Codes!Z35,1))</f>
        <v/>
      </c>
      <c r="Y28" s="54" t="str">
        <f>IF(ISBLANK(Paramètres!$B34),"",COUNTIF(Codes!AA35,1))</f>
        <v/>
      </c>
      <c r="Z28" s="54" t="str">
        <f>IF(ISBLANK(Paramètres!$B34),"",COUNTIF(Codes!AB35,1))</f>
        <v/>
      </c>
      <c r="AA28" s="54" t="str">
        <f>IF(ISBLANK(Paramètres!$B34),"",COUNTIF(Codes!AC35,1))</f>
        <v/>
      </c>
      <c r="AB28" s="54" t="str">
        <f>IF(ISBLANK(Paramètres!$B34),"",COUNTIF(Codes!AD35,1))</f>
        <v/>
      </c>
      <c r="AC28" s="54" t="str">
        <f>IF(ISBLANK(Paramètres!$B34),"",COUNTIF(Codes!AE35,1))</f>
        <v/>
      </c>
      <c r="AD28" s="54" t="str">
        <f>IF(ISBLANK(Paramètres!$B34),"",COUNTIF(Codes!AF35,1))</f>
        <v/>
      </c>
      <c r="AE28" s="54" t="str">
        <f>IF(ISBLANK(Paramètres!$B34),"",COUNTIF(Codes!AG35,1))</f>
        <v/>
      </c>
      <c r="AF28" s="54" t="str">
        <f>IF(ISBLANK(Paramètres!$B34),"",COUNTIF(Codes!AH35,1))</f>
        <v/>
      </c>
      <c r="AG28" s="54" t="str">
        <f>IF(ISBLANK(Paramètres!$B34),"",COUNTIF(Codes!AI35,1))</f>
        <v/>
      </c>
      <c r="AH28" s="54" t="str">
        <f>IF(ISBLANK(Paramètres!$B34),"",COUNTIF(Codes!AJ35,1))</f>
        <v/>
      </c>
      <c r="AI28" s="54" t="str">
        <f>IF(ISBLANK(Paramètres!$B34),"",COUNTIF(Codes!AK35,1))</f>
        <v/>
      </c>
      <c r="AJ28" s="54" t="str">
        <f>IF(ISBLANK(Paramètres!$B34),"",COUNTIF(Codes!AL35,1))</f>
        <v/>
      </c>
      <c r="AK28" s="54" t="str">
        <f>IF(ISBLANK(Paramètres!$B34),"",COUNTIF(Codes!AM35,1))</f>
        <v/>
      </c>
      <c r="AL28" s="54" t="str">
        <f>IF(ISBLANK(Paramètres!$B34),"",COUNTIF(Codes!AN35,1))</f>
        <v/>
      </c>
      <c r="AM28" s="54" t="str">
        <f>IF(ISBLANK(Paramètres!$B34),"",COUNTIF(Codes!AO35,1))</f>
        <v/>
      </c>
      <c r="AN28" s="54" t="str">
        <f>IF(ISBLANK(Paramètres!$B34),"",COUNTIF(Codes!AP35,1))</f>
        <v/>
      </c>
      <c r="AO28" s="54" t="str">
        <f>IF(ISBLANK(Paramètres!$B34),"",COUNTIF(Codes!AQ35,1))</f>
        <v/>
      </c>
      <c r="AP28" s="54" t="str">
        <f>IF(ISBLANK(Paramètres!$B34),"",COUNTIF(Codes!AR35,1))</f>
        <v/>
      </c>
      <c r="AQ28" s="54" t="str">
        <f>IF(ISBLANK(Paramètres!$B34),"",COUNTIF(Codes!AS35,1))</f>
        <v/>
      </c>
      <c r="AR28" s="54" t="str">
        <f>IF(ISBLANK(Paramètres!$B34),"",COUNTIF(Codes!AT35,1))</f>
        <v/>
      </c>
      <c r="AS28" s="54" t="str">
        <f>IF(ISBLANK(Paramètres!$B34),"",COUNTIF(Codes!AU35,1))</f>
        <v/>
      </c>
      <c r="AT28" s="54" t="str">
        <f>IF(ISBLANK(Paramètres!$B34),"",COUNTIF(Codes!AV35,1))</f>
        <v/>
      </c>
      <c r="AU28" s="54" t="str">
        <f>IF(ISBLANK(Paramètres!$B34),"",COUNTIF(Codes!AW35,1))</f>
        <v/>
      </c>
      <c r="AV28" s="54" t="str">
        <f>IF(ISBLANK(Paramètres!$B34),"",COUNTIF(Codes!AX35,1))</f>
        <v/>
      </c>
      <c r="AW28" s="54" t="str">
        <f>IF(ISBLANK(Paramètres!$B34),"",COUNTIF(Codes!AY35,1))</f>
        <v/>
      </c>
      <c r="AX28" s="54" t="str">
        <f>IF(ISBLANK(Paramètres!$B34),"",COUNTIF(Codes!AZ35,1))</f>
        <v/>
      </c>
      <c r="AY28" s="54" t="str">
        <f>IF(ISBLANK(Paramètres!$B34),"",COUNTIF(Codes!BA35,1))</f>
        <v/>
      </c>
      <c r="AZ28" s="54" t="str">
        <f>IF(ISBLANK(Paramètres!$B34),"",COUNTIF(Codes!BB35,1))</f>
        <v/>
      </c>
      <c r="BA28" s="54" t="str">
        <f>IF(ISBLANK(Paramètres!$B34),"",COUNTIF(Codes!BC35,1))</f>
        <v/>
      </c>
      <c r="BB28" s="54" t="str">
        <f>IF(ISBLANK(Paramètres!$B34),"",COUNTIF(Codes!BD35,1))</f>
        <v/>
      </c>
      <c r="BC28" s="54" t="str">
        <f>IF(ISBLANK(Paramètres!$B34),"",COUNTIF(Codes!BE35,1))</f>
        <v/>
      </c>
      <c r="BD28" s="54" t="str">
        <f>IF(ISBLANK(Paramètres!$B34),"",COUNTIF(Codes!BF35,1))</f>
        <v/>
      </c>
      <c r="BE28" s="54" t="str">
        <f>IF(ISBLANK(Paramètres!$B34),"",COUNTIF(Codes!BG35,1))</f>
        <v/>
      </c>
      <c r="BF28" s="54" t="str">
        <f>IF(ISBLANK(Paramètres!$B34),"",COUNTIF(Codes!BH35,1))</f>
        <v/>
      </c>
      <c r="BG28" s="54" t="str">
        <f>IF(ISBLANK(Paramètres!$B34),"",COUNTIF(Codes!BI35,1))</f>
        <v/>
      </c>
      <c r="BH28" s="54" t="str">
        <f>IF(ISBLANK(Paramètres!$B34),"",COUNTIF(Codes!BJ35,1))</f>
        <v/>
      </c>
      <c r="BI28" s="54" t="str">
        <f>IF(ISBLANK(Paramètres!$B34),"",COUNTIF(Codes!BK35,1))</f>
        <v/>
      </c>
      <c r="BJ28" s="54" t="str">
        <f>IF(ISBLANK(Paramètres!$B34),"",COUNTIF(Codes!BL35,1))</f>
        <v/>
      </c>
      <c r="BK28" s="54" t="str">
        <f>IF(ISBLANK(Paramètres!$B34),"",COUNTIF(Codes!BM35,1))</f>
        <v/>
      </c>
      <c r="BL28" s="54" t="str">
        <f>IF(ISBLANK(Paramètres!$B34),"",COUNTIF(Codes!BN35,1))</f>
        <v/>
      </c>
      <c r="BM28" s="54" t="str">
        <f>IF(ISBLANK(Paramètres!$B34),"",COUNTIF(Codes!BO35,1))</f>
        <v/>
      </c>
      <c r="BN28" s="54" t="str">
        <f>IF(ISBLANK(Paramètres!$B34),"",COUNTIF(Codes!BP35,1))</f>
        <v/>
      </c>
      <c r="BO28" s="54" t="str">
        <f>IF(ISBLANK(Paramètres!$B34),"",COUNTIF(Codes!BQ35,1))</f>
        <v/>
      </c>
      <c r="BP28" s="54" t="str">
        <f>IF(ISBLANK(Paramètres!$B34),"",COUNTIF(Codes!BR35,1))</f>
        <v/>
      </c>
      <c r="BQ28" s="54" t="str">
        <f>IF(ISBLANK(Paramètres!$B34),"",COUNTIF(Codes!BS35,1))</f>
        <v/>
      </c>
      <c r="BR28" s="54" t="str">
        <f>IF(ISBLANK(Paramètres!$B34),"",COUNTIF(Codes!BT35,1))</f>
        <v/>
      </c>
      <c r="BS28" s="54" t="str">
        <f>IF(ISBLANK(Paramètres!$B34),"",COUNTIF(Codes!BU35,1))</f>
        <v/>
      </c>
      <c r="BT28" s="54" t="str">
        <f>IF(ISBLANK(Paramètres!$B34),"",COUNTIF(Codes!BV35,1))</f>
        <v/>
      </c>
      <c r="BU28" s="54" t="str">
        <f>IF(ISBLANK(Paramètres!$B34),"",COUNTIF(Codes!BW35,1))</f>
        <v/>
      </c>
      <c r="BV28" s="54" t="str">
        <f>IF(ISBLANK(Paramètres!$B34),"",COUNTIF(Codes!BX35,1))</f>
        <v/>
      </c>
      <c r="BW28" s="54" t="str">
        <f>IF(ISBLANK(Paramètres!$B34),"",COUNTIF(Codes!BY35,1))</f>
        <v/>
      </c>
      <c r="BX28" s="54" t="str">
        <f>IF(ISBLANK(Paramètres!$B34),"",COUNTIF(Codes!BZ35,1))</f>
        <v/>
      </c>
      <c r="BY28" s="54" t="str">
        <f>IF(ISBLANK(Paramètres!$B34),"",COUNTIF(Codes!CA35,1))</f>
        <v/>
      </c>
      <c r="BZ28" s="54" t="str">
        <f>IF(ISBLANK(Paramètres!$B34),"",COUNTIF(Codes!CB35,1))</f>
        <v/>
      </c>
      <c r="CA28" s="54" t="str">
        <f>IF(ISBLANK(Paramètres!$B34),"",COUNTIF(Codes!CC35,1))</f>
        <v/>
      </c>
      <c r="CB28" s="54" t="str">
        <f>IF(ISBLANK(Paramètres!$B34),"",COUNTIF(Codes!CD35,1))</f>
        <v/>
      </c>
      <c r="CC28" s="54" t="str">
        <f>IF(ISBLANK(Paramètres!$B34),"",COUNTIF(Codes!CE35,1))</f>
        <v/>
      </c>
      <c r="CD28" s="54" t="str">
        <f>IF(ISBLANK(Paramètres!$B34),"",COUNTIF(Codes!CF35,1))</f>
        <v/>
      </c>
      <c r="CE28" s="54" t="str">
        <f>IF(ISBLANK(Paramètres!$B34),"",COUNTIF(Codes!CG35,1))</f>
        <v/>
      </c>
      <c r="CF28" s="54" t="str">
        <f>IF(ISBLANK(Paramètres!$B34),"",COUNTIF(Codes!CH35,1))</f>
        <v/>
      </c>
      <c r="CG28" s="54" t="str">
        <f>IF(ISBLANK(Paramètres!$B34),"",COUNTIF(Codes!CI35,1))</f>
        <v/>
      </c>
      <c r="CH28" s="54" t="str">
        <f>IF(ISBLANK(Paramètres!$B34),"",COUNTIF(Codes!CJ35,1))</f>
        <v/>
      </c>
      <c r="CI28" s="54" t="str">
        <f>IF(ISBLANK(Paramètres!$B34),"",COUNTIF(Codes!CK35,1))</f>
        <v/>
      </c>
      <c r="CJ28" s="54" t="str">
        <f>IF(ISBLANK(Paramètres!$B34),"",COUNTIF(Codes!CL35,1))</f>
        <v/>
      </c>
      <c r="CK28" s="54" t="str">
        <f>IF(ISBLANK(Paramètres!$B34),"",COUNTIF(Codes!CM35,1))</f>
        <v/>
      </c>
      <c r="CL28" s="54" t="str">
        <f>IF(ISBLANK(Paramètres!$B34),"",COUNTIF(Codes!CN35,1))</f>
        <v/>
      </c>
      <c r="CM28" s="54" t="str">
        <f>IF(ISBLANK(Paramètres!$B34),"",COUNTIF(Codes!CO35,1))</f>
        <v/>
      </c>
      <c r="CN28" s="54" t="str">
        <f>IF(ISBLANK(Paramètres!$B34),"",COUNTIF(Codes!CP35,1))</f>
        <v/>
      </c>
      <c r="CO28" s="54" t="str">
        <f>IF(ISBLANK(Paramètres!$B34),"",COUNTIF(Codes!CQ35,1))</f>
        <v/>
      </c>
      <c r="CP28" s="54" t="str">
        <f>IF(ISBLANK(Paramètres!$B34),"",COUNTIF(Codes!CR35,1))</f>
        <v/>
      </c>
      <c r="CQ28" s="54" t="str">
        <f>IF(ISBLANK(Paramètres!$B34),"",COUNTIF(Codes!CS35,1))</f>
        <v/>
      </c>
      <c r="CR28" s="54" t="str">
        <f>IF(ISBLANK(Paramètres!$B34),"",COUNTIF(Codes!CT35,1))</f>
        <v/>
      </c>
      <c r="CS28" s="54" t="str">
        <f>IF(ISBLANK(Paramètres!$B34),"",COUNTIF(Codes!CU35,1))</f>
        <v/>
      </c>
      <c r="CT28" s="54" t="str">
        <f>IF(ISBLANK(Paramètres!$B34),"",COUNTIF(Codes!CV35,1))</f>
        <v/>
      </c>
      <c r="CU28" s="54" t="str">
        <f>IF(ISBLANK(Paramètres!$B34),"",COUNTIF(Codes!CW35,1))</f>
        <v/>
      </c>
      <c r="CV28" s="54" t="str">
        <f>IF(ISBLANK(Paramètres!$B34),"",COUNTIF(Codes!CX35,1))</f>
        <v/>
      </c>
      <c r="CW28" s="54" t="str">
        <f>IF(ISBLANK(Paramètres!$B34),"",COUNTIF(Codes!CY35,1))</f>
        <v/>
      </c>
      <c r="CX28" s="54" t="str">
        <f>IF(ISBLANK(Paramètres!$B34),"",COUNTIF(Codes!CZ35,1))</f>
        <v/>
      </c>
      <c r="CY28" s="54" t="str">
        <f>IF(ISBLANK(Paramètres!$B34),"",COUNTIF(Codes!DA35,1))</f>
        <v/>
      </c>
      <c r="CZ28" s="54" t="str">
        <f>IF(ISBLANK(Paramètres!$B34),"",COUNTIF(Codes!DB35,1))</f>
        <v/>
      </c>
      <c r="DA28" s="54" t="str">
        <f>IF(ISBLANK(Paramètres!$B34),"",COUNTIF(Codes!DC35,1))</f>
        <v/>
      </c>
      <c r="DB28" s="54" t="str">
        <f>IF(ISBLANK(Paramètres!$B34),"",COUNTIF(Codes!DD35,1))</f>
        <v/>
      </c>
      <c r="DC28" s="54" t="str">
        <f>IF(ISBLANK(Paramètres!$B34),"",COUNTIF(Codes!DE35,1))</f>
        <v/>
      </c>
      <c r="DD28" s="54" t="str">
        <f>IF(ISBLANK(Paramètres!$B34),"",COUNTIF(Codes!DF35,1))</f>
        <v/>
      </c>
      <c r="DE28" s="54" t="str">
        <f>IF(ISBLANK(Paramètres!$B34),"",COUNTIF(Codes!DG35,1))</f>
        <v/>
      </c>
      <c r="DF28" s="54" t="str">
        <f>IF(ISBLANK(Paramètres!$B34),"",COUNTIF(Codes!DH35,1))</f>
        <v/>
      </c>
      <c r="DG28" s="54" t="str">
        <f>IF(ISBLANK(Paramètres!$B34),"",COUNTIF(Codes!DI35,1))</f>
        <v/>
      </c>
      <c r="DH28" s="54" t="str">
        <f>IF(ISBLANK(Paramètres!$B34),"",COUNTIF(Codes!DJ35,1))</f>
        <v/>
      </c>
      <c r="DI28" s="54" t="str">
        <f>IF(ISBLANK(Paramètres!$B34),"",COUNTIF(Codes!DK35,1))</f>
        <v/>
      </c>
      <c r="DJ28" s="54" t="str">
        <f>IF(ISBLANK(Paramètres!$B34),"",COUNTIF(Codes!DL35,1))</f>
        <v/>
      </c>
      <c r="DK28" s="54" t="str">
        <f>IF(ISBLANK(Paramètres!$B34),"",COUNTIF(Codes!DM35,1))</f>
        <v/>
      </c>
      <c r="DL28" s="54" t="str">
        <f>IF(ISBLANK(Paramètres!$B34),"",COUNTIF(Codes!DN35,1))</f>
        <v/>
      </c>
      <c r="DM28" s="54" t="str">
        <f>IF(ISBLANK(Paramètres!$B34),"",COUNTIF(Codes!DO35,1))</f>
        <v/>
      </c>
      <c r="DN28" s="54" t="str">
        <f>IF(ISBLANK(Paramètres!$B34),"",COUNTIF(Codes!DP35,1))</f>
        <v/>
      </c>
      <c r="DO28" s="54" t="str">
        <f>IF(ISBLANK(Paramètres!$B34),"",COUNTIF(Codes!DQ35,1))</f>
        <v/>
      </c>
      <c r="DP28" s="54" t="str">
        <f>IF(ISBLANK(Paramètres!$B34),"",COUNTIF(Codes!DR35,1))</f>
        <v/>
      </c>
      <c r="DQ28" s="54" t="str">
        <f>IF(ISBLANK(Paramètres!$B34),"",COUNTIF(Codes!DS35,1))</f>
        <v/>
      </c>
      <c r="DR28" s="54" t="str">
        <f>IF(ISBLANK(Paramètres!$B34),"",COUNTIF(Codes!DT35,1))</f>
        <v/>
      </c>
      <c r="DS28" s="54" t="str">
        <f>IF(ISBLANK(Paramètres!$B34),"",COUNTIF(Codes!DU35,1))</f>
        <v/>
      </c>
      <c r="DT28" s="54" t="str">
        <f>IF(ISBLANK(Paramètres!$B34),"",COUNTIF(Codes!DV35,1))</f>
        <v/>
      </c>
      <c r="DU28" s="54" t="str">
        <f>IF(ISBLANK(Paramètres!$B34),"",COUNTIF(Codes!DW35,1))</f>
        <v/>
      </c>
      <c r="DV28" s="54" t="str">
        <f>IF(ISBLANK(Paramètres!$B34),"",COUNTIF(Codes!DX35,1))</f>
        <v/>
      </c>
      <c r="DW28" s="54" t="str">
        <f>IF(ISBLANK(Paramètres!$B34),"",COUNTIF(Codes!DY35,1))</f>
        <v/>
      </c>
      <c r="DX28" s="54" t="str">
        <f>IF(ISBLANK(Paramètres!$B34),"",COUNTIF(Codes!DZ35,1))</f>
        <v/>
      </c>
      <c r="DY28" s="54" t="str">
        <f>IF(ISBLANK(Paramètres!$B34),"",COUNTIF(Codes!EA35,1))</f>
        <v/>
      </c>
      <c r="DZ28" s="54" t="str">
        <f>IF(ISBLANK(Paramètres!$B34),"",COUNTIF(Codes!EB35,1))</f>
        <v/>
      </c>
      <c r="EA28" s="54" t="str">
        <f>IF(ISBLANK(Paramètres!$B34),"",COUNTIF(Codes!EC35,1))</f>
        <v/>
      </c>
      <c r="EB28" s="54" t="str">
        <f>IF(ISBLANK(Paramètres!$B34),"",COUNTIF(Codes!ED35,1))</f>
        <v/>
      </c>
      <c r="EC28" s="54" t="str">
        <f>IF(ISBLANK(Paramètres!$B34),"",COUNTIF(Codes!EE35,1))</f>
        <v/>
      </c>
      <c r="ED28" s="54" t="str">
        <f>IF(ISBLANK(Paramètres!$B34),"",COUNTIF(Codes!EF35,1))</f>
        <v/>
      </c>
      <c r="EE28" s="54" t="str">
        <f>IF(ISBLANK(Paramètres!$B34),"",COUNTIF(Codes!EG35,1))</f>
        <v/>
      </c>
      <c r="EF28" s="54" t="str">
        <f>IF(ISBLANK(Paramètres!$B34),"",COUNTIF(Codes!EH35,1))</f>
        <v/>
      </c>
      <c r="EG28" s="54" t="str">
        <f>IF(ISBLANK(Paramètres!$B34),"",COUNTIF(Codes!EI35,1))</f>
        <v/>
      </c>
      <c r="EH28" s="54" t="str">
        <f>IF(ISBLANK(Paramètres!$B34),"",COUNTIF(Codes!EJ35,1))</f>
        <v/>
      </c>
      <c r="EI28" s="54" t="str">
        <f>IF(ISBLANK(Paramètres!$B34),"",COUNTIF(Codes!EK35,1))</f>
        <v/>
      </c>
      <c r="EJ28" s="54" t="str">
        <f>IF(ISBLANK(Paramètres!$B34),"",COUNTIF(Codes!EL35,1))</f>
        <v/>
      </c>
      <c r="EK28" s="54" t="str">
        <f>IF(ISBLANK(Paramètres!$B34),"",COUNTIF(Codes!EM35,1))</f>
        <v/>
      </c>
      <c r="EL28" s="54" t="str">
        <f>IF(ISBLANK(Paramètres!$B34),"",COUNTIF(Codes!EN35,1))</f>
        <v/>
      </c>
      <c r="EM28" s="54" t="str">
        <f>IF(ISBLANK(Paramètres!$B34),"",COUNTIF(Codes!EO35,1))</f>
        <v/>
      </c>
      <c r="EN28" s="54" t="str">
        <f>IF(ISBLANK(Paramètres!$B34),"",COUNTIF(Codes!EP35,1))</f>
        <v/>
      </c>
      <c r="EO28" s="54" t="str">
        <f>IF(ISBLANK(Paramètres!$B34),"",COUNTIF(Codes!EQ35,1))</f>
        <v/>
      </c>
      <c r="EP28" s="54" t="str">
        <f>IF(ISBLANK(Paramètres!$B34),"",COUNTIF(Codes!ER35,1))</f>
        <v/>
      </c>
      <c r="EQ28" s="54" t="str">
        <f>IF(ISBLANK(Paramètres!$B34),"",COUNTIF(Codes!ES35,1))</f>
        <v/>
      </c>
      <c r="ER28" s="54" t="str">
        <f>IF(ISBLANK(Paramètres!$B34),"",COUNTIF(Codes!ET35,1))</f>
        <v/>
      </c>
      <c r="ES28" s="54" t="str">
        <f>IF(ISBLANK(Paramètres!$B34),"",COUNTIF(Codes!EU35,1))</f>
        <v/>
      </c>
      <c r="ET28" s="54" t="str">
        <f>IF(ISBLANK(Paramètres!$B34),"",COUNTIF(Codes!EV35,1))</f>
        <v/>
      </c>
      <c r="EU28" s="54" t="str">
        <f>IF(ISBLANK(Paramètres!$B34),"",COUNTIF(Codes!EW35,1))</f>
        <v/>
      </c>
      <c r="EV28" s="54" t="str">
        <f>IF(ISBLANK(Paramètres!$B34),"",COUNTIF(Codes!EX35,1))</f>
        <v/>
      </c>
      <c r="EW28" s="54" t="str">
        <f>IF(ISBLANK(Paramètres!$B34),"",COUNTIF(Codes!EY35,1))</f>
        <v/>
      </c>
      <c r="EX28" s="54" t="str">
        <f>IF(ISBLANK(Paramètres!$B34),"",COUNTIF(Codes!EZ35,1))</f>
        <v/>
      </c>
      <c r="EY28" s="54" t="str">
        <f>IF(ISBLANK(Paramètres!$B34),"",COUNTIF(Codes!FA35,1))</f>
        <v/>
      </c>
      <c r="EZ28" s="54" t="str">
        <f>IF(ISBLANK(Paramètres!$B34),"",COUNTIF(Codes!FB35,1))</f>
        <v/>
      </c>
      <c r="FA28" s="54" t="str">
        <f>IF(ISBLANK(Paramètres!$B34),"",COUNTIF(Codes!FC35,1))</f>
        <v/>
      </c>
      <c r="FB28" s="54" t="str">
        <f>IF(ISBLANK(Paramètres!$B34),"",COUNTIF(Codes!FD35,1))</f>
        <v/>
      </c>
      <c r="FC28" s="54" t="str">
        <f>IF(ISBLANK(Paramètres!$B34),"",COUNTIF(Codes!FE35,1))</f>
        <v/>
      </c>
      <c r="FD28" s="54" t="str">
        <f>IF(ISBLANK(Paramètres!$B34),"",COUNTIF(Codes!FF35,1))</f>
        <v/>
      </c>
      <c r="FE28" s="54" t="str">
        <f>IF(ISBLANK(Paramètres!$B34),"",COUNTIF(Codes!FG35,1))</f>
        <v/>
      </c>
      <c r="FF28" s="54" t="str">
        <f>IF(ISBLANK(Paramètres!$B34),"",COUNTIF(Codes!FH35,1))</f>
        <v/>
      </c>
      <c r="FG28" s="54" t="str">
        <f>IF(ISBLANK(Paramètres!$B34),"",COUNTIF(Codes!FI35,1))</f>
        <v/>
      </c>
      <c r="FH28" s="54" t="str">
        <f>IF(ISBLANK(Paramètres!$B34),"",COUNTIF(Codes!FJ35,1))</f>
        <v/>
      </c>
      <c r="FI28" s="54" t="str">
        <f>IF(ISBLANK(Paramètres!$B34),"",COUNTIF(Codes!FK35,1))</f>
        <v/>
      </c>
      <c r="FJ28" s="54" t="str">
        <f>IF(ISBLANK(Paramètres!$B34),"",COUNTIF(Codes!FL35,1))</f>
        <v/>
      </c>
      <c r="FK28" s="54" t="str">
        <f>IF(ISBLANK(Paramètres!$B34),"",COUNTIF(Codes!FM35,1))</f>
        <v/>
      </c>
      <c r="FL28" s="54" t="str">
        <f>IF(ISBLANK(Paramètres!$B34),"",COUNTIF(Codes!FN35,1))</f>
        <v/>
      </c>
      <c r="FM28" s="54" t="str">
        <f>IF(ISBLANK(Paramètres!$B34),"",COUNTIF(Codes!FO35,1))</f>
        <v/>
      </c>
      <c r="FN28" s="54" t="str">
        <f>IF(ISBLANK(Paramètres!$B34),"",COUNTIF(Codes!FP35,1))</f>
        <v/>
      </c>
      <c r="FO28" s="54" t="str">
        <f>IF(ISBLANK(Paramètres!$B34),"",COUNTIF(Codes!FQ35,1))</f>
        <v/>
      </c>
      <c r="FP28" s="54" t="str">
        <f>IF(ISBLANK(Paramètres!$B34),"",COUNTIF(Codes!FR35,1))</f>
        <v/>
      </c>
      <c r="FQ28" s="54" t="str">
        <f>IF(ISBLANK(Paramètres!$B34),"",COUNTIF(Codes!FS35,1))</f>
        <v/>
      </c>
      <c r="FR28" s="54" t="str">
        <f>IF(ISBLANK(Paramètres!$B34),"",COUNTIF(Codes!FT35,1))</f>
        <v/>
      </c>
      <c r="FS28" s="54" t="str">
        <f>IF(ISBLANK(Paramètres!$B34),"",COUNTIF(Codes!FU35,1))</f>
        <v/>
      </c>
      <c r="FT28" s="54" t="str">
        <f>IF(ISBLANK(Paramètres!$B34),"",COUNTIF(Codes!FV35,1))</f>
        <v/>
      </c>
      <c r="FU28" s="54" t="str">
        <f>IF(ISBLANK(Paramètres!$B34),"",COUNTIF(Codes!FW35,1))</f>
        <v/>
      </c>
      <c r="FV28" s="54" t="str">
        <f>IF(ISBLANK(Paramètres!$B34),"",COUNTIF(Codes!FX35,1))</f>
        <v/>
      </c>
      <c r="FW28" s="54" t="str">
        <f>IF(ISBLANK(Paramètres!$B34),"",COUNTIF(Codes!FY35,1))</f>
        <v/>
      </c>
      <c r="FX28" s="54" t="str">
        <f>IF(ISBLANK(Paramètres!$B34),"",COUNTIF(Codes!FZ35,1))</f>
        <v/>
      </c>
      <c r="FY28" s="54" t="str">
        <f>IF(ISBLANK(Paramètres!$B34),"",COUNTIF(Codes!GA35,1))</f>
        <v/>
      </c>
      <c r="FZ28" s="54" t="str">
        <f>IF(ISBLANK(Paramètres!$B34),"",COUNTIF(Codes!GB35,1))</f>
        <v/>
      </c>
      <c r="GA28" s="54" t="str">
        <f>IF(ISBLANK(Paramètres!$B34),"",COUNTIF(Codes!GC35,1))</f>
        <v/>
      </c>
      <c r="GB28" s="54" t="str">
        <f>IF(ISBLANK(Paramètres!$B34),"",COUNTIF(Codes!GD35,1))</f>
        <v/>
      </c>
      <c r="GC28" s="54" t="str">
        <f>IF(ISBLANK(Paramètres!$B34),"",COUNTIF(Codes!GE35,1))</f>
        <v/>
      </c>
      <c r="GD28" s="54" t="str">
        <f>IF(ISBLANK(Paramètres!$B34),"",COUNTIF(Codes!GF35,1))</f>
        <v/>
      </c>
      <c r="GE28" s="54" t="str">
        <f>IF(ISBLANK(Paramètres!$B34),"",COUNTIF(Codes!GG35,1))</f>
        <v/>
      </c>
      <c r="GF28" s="54" t="str">
        <f>IF(ISBLANK(Paramètres!$B34),"",COUNTIF(Codes!GH35,1))</f>
        <v/>
      </c>
      <c r="GG28" s="54" t="str">
        <f>IF(ISBLANK(Paramètres!$B34),"",COUNTIF(Codes!GI35,1))</f>
        <v/>
      </c>
      <c r="GH28" s="54" t="str">
        <f>IF(ISBLANK(Paramètres!$B34),"",COUNTIF(Codes!GJ35,1))</f>
        <v/>
      </c>
      <c r="GI28" s="54" t="str">
        <f>IF(ISBLANK(Paramètres!$B34),"",COUNTIF(Codes!GK35,1))</f>
        <v/>
      </c>
      <c r="GJ28" s="54" t="str">
        <f>IF(ISBLANK(Paramètres!$B34),"",COUNTIF(Codes!GL35,1))</f>
        <v/>
      </c>
      <c r="GK28" s="54" t="str">
        <f>IF(ISBLANK(Paramètres!$B34),"",COUNTIF(Codes!GM35,1))</f>
        <v/>
      </c>
      <c r="GL28" s="54" t="str">
        <f>IF(ISBLANK(Paramètres!$B34),"",COUNTIF(Codes!GN35,1))</f>
        <v/>
      </c>
      <c r="GM28" s="54" t="str">
        <f>IF(ISBLANK(Paramètres!B34),"",AVERAGE(B28:CX28))</f>
        <v/>
      </c>
      <c r="GN28" s="54" t="str">
        <f>IF(ISBLANK(Paramètres!B34),"",AVERAGE(CY28:GL28))</f>
        <v/>
      </c>
      <c r="GO28" s="54" t="str">
        <f>IF(ISBLANK(Paramètres!B34),"",AVERAGE(C28:GL28))</f>
        <v/>
      </c>
      <c r="GP28" s="54" t="str">
        <f>IF(ISBLANK(Paramètres!B34),"",AVERAGE(CY28:DZ28))</f>
        <v/>
      </c>
      <c r="GQ28" s="54" t="str">
        <f>IF(ISBLANK(Paramètres!B34),"",AVERAGE(EA28:FK28))</f>
        <v/>
      </c>
      <c r="GR28" s="54" t="str">
        <f>IF(ISBLANK(Paramètres!B34),"",AVERAGE(FL28:FW28))</f>
        <v/>
      </c>
      <c r="GS28" s="54" t="str">
        <f>IF(ISBLANK(Paramètres!B34),"",AVERAGE(FX28:GL28))</f>
        <v/>
      </c>
      <c r="GT28" s="54" t="str">
        <f>IF(ISBLANK(Paramètres!B34),"",AVERAGE(Calculs!M28:R28,Calculs!AN28:AY28,Calculs!BE28:BI28,Calculs!BT28:BX28,Calculs!CD28:CO28))</f>
        <v/>
      </c>
      <c r="GU28" s="54" t="str">
        <f>IF(ISBLANK(Paramètres!B34),"",AVERAGE(Calculs!AI28:AM28,Calculs!BJ28:BP28,Calculs!BY28:CC28))</f>
        <v/>
      </c>
      <c r="GV28" s="54" t="str">
        <f>IF(ISBLANK(Paramètres!B34),"",AVERAGE(Calculs!B28:L28,Calculs!S28:AH28,Calculs!AZ28:BD28,Calculs!BQ28:BS28))</f>
        <v/>
      </c>
      <c r="GW28" s="54" t="str">
        <f>IF(ISBLANK(Paramètres!B34),"",AVERAGE(CP28:CX28))</f>
        <v/>
      </c>
    </row>
    <row r="29" spans="1:205" s="23" customFormat="1" ht="24" customHeight="1" thickBot="1" x14ac:dyDescent="0.4">
      <c r="A29" s="22" t="str">
        <f>Codes!C36</f>
        <v/>
      </c>
      <c r="B29" s="54" t="str">
        <f>IF(ISBLANK(Paramètres!$B35),"",COUNTIF(Codes!D36,1))</f>
        <v/>
      </c>
      <c r="C29" s="54" t="str">
        <f>IF(ISBLANK(Paramètres!$B35),"",COUNTIF(Codes!E36,1))</f>
        <v/>
      </c>
      <c r="D29" s="54" t="str">
        <f>IF(ISBLANK(Paramètres!$B35),"",COUNTIF(Codes!F36,1))</f>
        <v/>
      </c>
      <c r="E29" s="54" t="str">
        <f>IF(ISBLANK(Paramètres!$B35),"",COUNTIF(Codes!G36,1))</f>
        <v/>
      </c>
      <c r="F29" s="54" t="str">
        <f>IF(ISBLANK(Paramètres!$B35),"",COUNTIF(Codes!H36,1))</f>
        <v/>
      </c>
      <c r="G29" s="54" t="str">
        <f>IF(ISBLANK(Paramètres!$B35),"",COUNTIF(Codes!I36,1))</f>
        <v/>
      </c>
      <c r="H29" s="54" t="str">
        <f>IF(ISBLANK(Paramètres!$B35),"",COUNTIF(Codes!J36,1))</f>
        <v/>
      </c>
      <c r="I29" s="54" t="str">
        <f>IF(ISBLANK(Paramètres!$B35),"",COUNTIF(Codes!K36,1))</f>
        <v/>
      </c>
      <c r="J29" s="54" t="str">
        <f>IF(ISBLANK(Paramètres!$B35),"",COUNTIF(Codes!L36,1))</f>
        <v/>
      </c>
      <c r="K29" s="54" t="str">
        <f>IF(ISBLANK(Paramètres!$B35),"",COUNTIF(Codes!M36,1))</f>
        <v/>
      </c>
      <c r="L29" s="54" t="str">
        <f>IF(ISBLANK(Paramètres!$B35),"",COUNTIF(Codes!N36,1))</f>
        <v/>
      </c>
      <c r="M29" s="54" t="str">
        <f>IF(ISBLANK(Paramètres!$B35),"",COUNTIF(Codes!O36,1))</f>
        <v/>
      </c>
      <c r="N29" s="54" t="str">
        <f>IF(ISBLANK(Paramètres!$B35),"",COUNTIF(Codes!P36,1))</f>
        <v/>
      </c>
      <c r="O29" s="54" t="str">
        <f>IF(ISBLANK(Paramètres!$B35),"",COUNTIF(Codes!Q36,1))</f>
        <v/>
      </c>
      <c r="P29" s="54" t="str">
        <f>IF(ISBLANK(Paramètres!$B35),"",COUNTIF(Codes!R36,1))</f>
        <v/>
      </c>
      <c r="Q29" s="54" t="str">
        <f>IF(ISBLANK(Paramètres!$B35),"",COUNTIF(Codes!S36,1))</f>
        <v/>
      </c>
      <c r="R29" s="54" t="str">
        <f>IF(ISBLANK(Paramètres!$B35),"",COUNTIF(Codes!T36,1))</f>
        <v/>
      </c>
      <c r="S29" s="54" t="str">
        <f>IF(ISBLANK(Paramètres!$B35),"",COUNTIF(Codes!U36,1))</f>
        <v/>
      </c>
      <c r="T29" s="54" t="str">
        <f>IF(ISBLANK(Paramètres!$B35),"",COUNTIF(Codes!V36,1))</f>
        <v/>
      </c>
      <c r="U29" s="54" t="str">
        <f>IF(ISBLANK(Paramètres!$B35),"",COUNTIF(Codes!W36,1))</f>
        <v/>
      </c>
      <c r="V29" s="54" t="str">
        <f>IF(ISBLANK(Paramètres!$B35),"",COUNTIF(Codes!X36,1))</f>
        <v/>
      </c>
      <c r="W29" s="54" t="str">
        <f>IF(ISBLANK(Paramètres!$B35),"",COUNTIF(Codes!Y36,1))</f>
        <v/>
      </c>
      <c r="X29" s="54" t="str">
        <f>IF(ISBLANK(Paramètres!$B35),"",COUNTIF(Codes!Z36,1))</f>
        <v/>
      </c>
      <c r="Y29" s="54" t="str">
        <f>IF(ISBLANK(Paramètres!$B35),"",COUNTIF(Codes!AA36,1))</f>
        <v/>
      </c>
      <c r="Z29" s="54" t="str">
        <f>IF(ISBLANK(Paramètres!$B35),"",COUNTIF(Codes!AB36,1))</f>
        <v/>
      </c>
      <c r="AA29" s="54" t="str">
        <f>IF(ISBLANK(Paramètres!$B35),"",COUNTIF(Codes!AC36,1))</f>
        <v/>
      </c>
      <c r="AB29" s="54" t="str">
        <f>IF(ISBLANK(Paramètres!$B35),"",COUNTIF(Codes!AD36,1))</f>
        <v/>
      </c>
      <c r="AC29" s="54" t="str">
        <f>IF(ISBLANK(Paramètres!$B35),"",COUNTIF(Codes!AE36,1))</f>
        <v/>
      </c>
      <c r="AD29" s="54" t="str">
        <f>IF(ISBLANK(Paramètres!$B35),"",COUNTIF(Codes!AF36,1))</f>
        <v/>
      </c>
      <c r="AE29" s="54" t="str">
        <f>IF(ISBLANK(Paramètres!$B35),"",COUNTIF(Codes!AG36,1))</f>
        <v/>
      </c>
      <c r="AF29" s="54" t="str">
        <f>IF(ISBLANK(Paramètres!$B35),"",COUNTIF(Codes!AH36,1))</f>
        <v/>
      </c>
      <c r="AG29" s="54" t="str">
        <f>IF(ISBLANK(Paramètres!$B35),"",COUNTIF(Codes!AI36,1))</f>
        <v/>
      </c>
      <c r="AH29" s="54" t="str">
        <f>IF(ISBLANK(Paramètres!$B35),"",COUNTIF(Codes!AJ36,1))</f>
        <v/>
      </c>
      <c r="AI29" s="54" t="str">
        <f>IF(ISBLANK(Paramètres!$B35),"",COUNTIF(Codes!AK36,1))</f>
        <v/>
      </c>
      <c r="AJ29" s="54" t="str">
        <f>IF(ISBLANK(Paramètres!$B35),"",COUNTIF(Codes!AL36,1))</f>
        <v/>
      </c>
      <c r="AK29" s="54" t="str">
        <f>IF(ISBLANK(Paramètres!$B35),"",COUNTIF(Codes!AM36,1))</f>
        <v/>
      </c>
      <c r="AL29" s="54" t="str">
        <f>IF(ISBLANK(Paramètres!$B35),"",COUNTIF(Codes!AN36,1))</f>
        <v/>
      </c>
      <c r="AM29" s="54" t="str">
        <f>IF(ISBLANK(Paramètres!$B35),"",COUNTIF(Codes!AO36,1))</f>
        <v/>
      </c>
      <c r="AN29" s="54" t="str">
        <f>IF(ISBLANK(Paramètres!$B35),"",COUNTIF(Codes!AP36,1))</f>
        <v/>
      </c>
      <c r="AO29" s="54" t="str">
        <f>IF(ISBLANK(Paramètres!$B35),"",COUNTIF(Codes!AQ36,1))</f>
        <v/>
      </c>
      <c r="AP29" s="54" t="str">
        <f>IF(ISBLANK(Paramètres!$B35),"",COUNTIF(Codes!AR36,1))</f>
        <v/>
      </c>
      <c r="AQ29" s="54" t="str">
        <f>IF(ISBLANK(Paramètres!$B35),"",COUNTIF(Codes!AS36,1))</f>
        <v/>
      </c>
      <c r="AR29" s="54" t="str">
        <f>IF(ISBLANK(Paramètres!$B35),"",COUNTIF(Codes!AT36,1))</f>
        <v/>
      </c>
      <c r="AS29" s="54" t="str">
        <f>IF(ISBLANK(Paramètres!$B35),"",COUNTIF(Codes!AU36,1))</f>
        <v/>
      </c>
      <c r="AT29" s="54" t="str">
        <f>IF(ISBLANK(Paramètres!$B35),"",COUNTIF(Codes!AV36,1))</f>
        <v/>
      </c>
      <c r="AU29" s="54" t="str">
        <f>IF(ISBLANK(Paramètres!$B35),"",COUNTIF(Codes!AW36,1))</f>
        <v/>
      </c>
      <c r="AV29" s="54" t="str">
        <f>IF(ISBLANK(Paramètres!$B35),"",COUNTIF(Codes!AX36,1))</f>
        <v/>
      </c>
      <c r="AW29" s="54" t="str">
        <f>IF(ISBLANK(Paramètres!$B35),"",COUNTIF(Codes!AY36,1))</f>
        <v/>
      </c>
      <c r="AX29" s="54" t="str">
        <f>IF(ISBLANK(Paramètres!$B35),"",COUNTIF(Codes!AZ36,1))</f>
        <v/>
      </c>
      <c r="AY29" s="54" t="str">
        <f>IF(ISBLANK(Paramètres!$B35),"",COUNTIF(Codes!BA36,1))</f>
        <v/>
      </c>
      <c r="AZ29" s="54" t="str">
        <f>IF(ISBLANK(Paramètres!$B35),"",COUNTIF(Codes!BB36,1))</f>
        <v/>
      </c>
      <c r="BA29" s="54" t="str">
        <f>IF(ISBLANK(Paramètres!$B35),"",COUNTIF(Codes!BC36,1))</f>
        <v/>
      </c>
      <c r="BB29" s="54" t="str">
        <f>IF(ISBLANK(Paramètres!$B35),"",COUNTIF(Codes!BD36,1))</f>
        <v/>
      </c>
      <c r="BC29" s="54" t="str">
        <f>IF(ISBLANK(Paramètres!$B35),"",COUNTIF(Codes!BE36,1))</f>
        <v/>
      </c>
      <c r="BD29" s="54" t="str">
        <f>IF(ISBLANK(Paramètres!$B35),"",COUNTIF(Codes!BF36,1))</f>
        <v/>
      </c>
      <c r="BE29" s="54" t="str">
        <f>IF(ISBLANK(Paramètres!$B35),"",COUNTIF(Codes!BG36,1))</f>
        <v/>
      </c>
      <c r="BF29" s="54" t="str">
        <f>IF(ISBLANK(Paramètres!$B35),"",COUNTIF(Codes!BH36,1))</f>
        <v/>
      </c>
      <c r="BG29" s="54" t="str">
        <f>IF(ISBLANK(Paramètres!$B35),"",COUNTIF(Codes!BI36,1))</f>
        <v/>
      </c>
      <c r="BH29" s="54" t="str">
        <f>IF(ISBLANK(Paramètres!$B35),"",COUNTIF(Codes!BJ36,1))</f>
        <v/>
      </c>
      <c r="BI29" s="54" t="str">
        <f>IF(ISBLANK(Paramètres!$B35),"",COUNTIF(Codes!BK36,1))</f>
        <v/>
      </c>
      <c r="BJ29" s="54" t="str">
        <f>IF(ISBLANK(Paramètres!$B35),"",COUNTIF(Codes!BL36,1))</f>
        <v/>
      </c>
      <c r="BK29" s="54" t="str">
        <f>IF(ISBLANK(Paramètres!$B35),"",COUNTIF(Codes!BM36,1))</f>
        <v/>
      </c>
      <c r="BL29" s="54" t="str">
        <f>IF(ISBLANK(Paramètres!$B35),"",COUNTIF(Codes!BN36,1))</f>
        <v/>
      </c>
      <c r="BM29" s="54" t="str">
        <f>IF(ISBLANK(Paramètres!$B35),"",COUNTIF(Codes!BO36,1))</f>
        <v/>
      </c>
      <c r="BN29" s="54" t="str">
        <f>IF(ISBLANK(Paramètres!$B35),"",COUNTIF(Codes!BP36,1))</f>
        <v/>
      </c>
      <c r="BO29" s="54" t="str">
        <f>IF(ISBLANK(Paramètres!$B35),"",COUNTIF(Codes!BQ36,1))</f>
        <v/>
      </c>
      <c r="BP29" s="54" t="str">
        <f>IF(ISBLANK(Paramètres!$B35),"",COUNTIF(Codes!BR36,1))</f>
        <v/>
      </c>
      <c r="BQ29" s="54" t="str">
        <f>IF(ISBLANK(Paramètres!$B35),"",COUNTIF(Codes!BS36,1))</f>
        <v/>
      </c>
      <c r="BR29" s="54" t="str">
        <f>IF(ISBLANK(Paramètres!$B35),"",COUNTIF(Codes!BT36,1))</f>
        <v/>
      </c>
      <c r="BS29" s="54" t="str">
        <f>IF(ISBLANK(Paramètres!$B35),"",COUNTIF(Codes!BU36,1))</f>
        <v/>
      </c>
      <c r="BT29" s="54" t="str">
        <f>IF(ISBLANK(Paramètres!$B35),"",COUNTIF(Codes!BV36,1))</f>
        <v/>
      </c>
      <c r="BU29" s="54" t="str">
        <f>IF(ISBLANK(Paramètres!$B35),"",COUNTIF(Codes!BW36,1))</f>
        <v/>
      </c>
      <c r="BV29" s="54" t="str">
        <f>IF(ISBLANK(Paramètres!$B35),"",COUNTIF(Codes!BX36,1))</f>
        <v/>
      </c>
      <c r="BW29" s="54" t="str">
        <f>IF(ISBLANK(Paramètres!$B35),"",COUNTIF(Codes!BY36,1))</f>
        <v/>
      </c>
      <c r="BX29" s="54" t="str">
        <f>IF(ISBLANK(Paramètres!$B35),"",COUNTIF(Codes!BZ36,1))</f>
        <v/>
      </c>
      <c r="BY29" s="54" t="str">
        <f>IF(ISBLANK(Paramètres!$B35),"",COUNTIF(Codes!CA36,1))</f>
        <v/>
      </c>
      <c r="BZ29" s="54" t="str">
        <f>IF(ISBLANK(Paramètres!$B35),"",COUNTIF(Codes!CB36,1))</f>
        <v/>
      </c>
      <c r="CA29" s="54" t="str">
        <f>IF(ISBLANK(Paramètres!$B35),"",COUNTIF(Codes!CC36,1))</f>
        <v/>
      </c>
      <c r="CB29" s="54" t="str">
        <f>IF(ISBLANK(Paramètres!$B35),"",COUNTIF(Codes!CD36,1))</f>
        <v/>
      </c>
      <c r="CC29" s="54" t="str">
        <f>IF(ISBLANK(Paramètres!$B35),"",COUNTIF(Codes!CE36,1))</f>
        <v/>
      </c>
      <c r="CD29" s="54" t="str">
        <f>IF(ISBLANK(Paramètres!$B35),"",COUNTIF(Codes!CF36,1))</f>
        <v/>
      </c>
      <c r="CE29" s="54" t="str">
        <f>IF(ISBLANK(Paramètres!$B35),"",COUNTIF(Codes!CG36,1))</f>
        <v/>
      </c>
      <c r="CF29" s="54" t="str">
        <f>IF(ISBLANK(Paramètres!$B35),"",COUNTIF(Codes!CH36,1))</f>
        <v/>
      </c>
      <c r="CG29" s="54" t="str">
        <f>IF(ISBLANK(Paramètres!$B35),"",COUNTIF(Codes!CI36,1))</f>
        <v/>
      </c>
      <c r="CH29" s="54" t="str">
        <f>IF(ISBLANK(Paramètres!$B35),"",COUNTIF(Codes!CJ36,1))</f>
        <v/>
      </c>
      <c r="CI29" s="54" t="str">
        <f>IF(ISBLANK(Paramètres!$B35),"",COUNTIF(Codes!CK36,1))</f>
        <v/>
      </c>
      <c r="CJ29" s="54" t="str">
        <f>IF(ISBLANK(Paramètres!$B35),"",COUNTIF(Codes!CL36,1))</f>
        <v/>
      </c>
      <c r="CK29" s="54" t="str">
        <f>IF(ISBLANK(Paramètres!$B35),"",COUNTIF(Codes!CM36,1))</f>
        <v/>
      </c>
      <c r="CL29" s="54" t="str">
        <f>IF(ISBLANK(Paramètres!$B35),"",COUNTIF(Codes!CN36,1))</f>
        <v/>
      </c>
      <c r="CM29" s="54" t="str">
        <f>IF(ISBLANK(Paramètres!$B35),"",COUNTIF(Codes!CO36,1))</f>
        <v/>
      </c>
      <c r="CN29" s="54" t="str">
        <f>IF(ISBLANK(Paramètres!$B35),"",COUNTIF(Codes!CP36,1))</f>
        <v/>
      </c>
      <c r="CO29" s="54" t="str">
        <f>IF(ISBLANK(Paramètres!$B35),"",COUNTIF(Codes!CQ36,1))</f>
        <v/>
      </c>
      <c r="CP29" s="54" t="str">
        <f>IF(ISBLANK(Paramètres!$B35),"",COUNTIF(Codes!CR36,1))</f>
        <v/>
      </c>
      <c r="CQ29" s="54" t="str">
        <f>IF(ISBLANK(Paramètres!$B35),"",COUNTIF(Codes!CS36,1))</f>
        <v/>
      </c>
      <c r="CR29" s="54" t="str">
        <f>IF(ISBLANK(Paramètres!$B35),"",COUNTIF(Codes!CT36,1))</f>
        <v/>
      </c>
      <c r="CS29" s="54" t="str">
        <f>IF(ISBLANK(Paramètres!$B35),"",COUNTIF(Codes!CU36,1))</f>
        <v/>
      </c>
      <c r="CT29" s="54" t="str">
        <f>IF(ISBLANK(Paramètres!$B35),"",COUNTIF(Codes!CV36,1))</f>
        <v/>
      </c>
      <c r="CU29" s="54" t="str">
        <f>IF(ISBLANK(Paramètres!$B35),"",COUNTIF(Codes!CW36,1))</f>
        <v/>
      </c>
      <c r="CV29" s="54" t="str">
        <f>IF(ISBLANK(Paramètres!$B35),"",COUNTIF(Codes!CX36,1))</f>
        <v/>
      </c>
      <c r="CW29" s="54" t="str">
        <f>IF(ISBLANK(Paramètres!$B35),"",COUNTIF(Codes!CY36,1))</f>
        <v/>
      </c>
      <c r="CX29" s="54" t="str">
        <f>IF(ISBLANK(Paramètres!$B35),"",COUNTIF(Codes!CZ36,1))</f>
        <v/>
      </c>
      <c r="CY29" s="54" t="str">
        <f>IF(ISBLANK(Paramètres!$B35),"",COUNTIF(Codes!DA36,1))</f>
        <v/>
      </c>
      <c r="CZ29" s="54" t="str">
        <f>IF(ISBLANK(Paramètres!$B35),"",COUNTIF(Codes!DB36,1))</f>
        <v/>
      </c>
      <c r="DA29" s="54" t="str">
        <f>IF(ISBLANK(Paramètres!$B35),"",COUNTIF(Codes!DC36,1))</f>
        <v/>
      </c>
      <c r="DB29" s="54" t="str">
        <f>IF(ISBLANK(Paramètres!$B35),"",COUNTIF(Codes!DD36,1))</f>
        <v/>
      </c>
      <c r="DC29" s="54" t="str">
        <f>IF(ISBLANK(Paramètres!$B35),"",COUNTIF(Codes!DE36,1))</f>
        <v/>
      </c>
      <c r="DD29" s="54" t="str">
        <f>IF(ISBLANK(Paramètres!$B35),"",COUNTIF(Codes!DF36,1))</f>
        <v/>
      </c>
      <c r="DE29" s="54" t="str">
        <f>IF(ISBLANK(Paramètres!$B35),"",COUNTIF(Codes!DG36,1))</f>
        <v/>
      </c>
      <c r="DF29" s="54" t="str">
        <f>IF(ISBLANK(Paramètres!$B35),"",COUNTIF(Codes!DH36,1))</f>
        <v/>
      </c>
      <c r="DG29" s="54" t="str">
        <f>IF(ISBLANK(Paramètres!$B35),"",COUNTIF(Codes!DI36,1))</f>
        <v/>
      </c>
      <c r="DH29" s="54" t="str">
        <f>IF(ISBLANK(Paramètres!$B35),"",COUNTIF(Codes!DJ36,1))</f>
        <v/>
      </c>
      <c r="DI29" s="54" t="str">
        <f>IF(ISBLANK(Paramètres!$B35),"",COUNTIF(Codes!DK36,1))</f>
        <v/>
      </c>
      <c r="DJ29" s="54" t="str">
        <f>IF(ISBLANK(Paramètres!$B35),"",COUNTIF(Codes!DL36,1))</f>
        <v/>
      </c>
      <c r="DK29" s="54" t="str">
        <f>IF(ISBLANK(Paramètres!$B35),"",COUNTIF(Codes!DM36,1))</f>
        <v/>
      </c>
      <c r="DL29" s="54" t="str">
        <f>IF(ISBLANK(Paramètres!$B35),"",COUNTIF(Codes!DN36,1))</f>
        <v/>
      </c>
      <c r="DM29" s="54" t="str">
        <f>IF(ISBLANK(Paramètres!$B35),"",COUNTIF(Codes!DO36,1))</f>
        <v/>
      </c>
      <c r="DN29" s="54" t="str">
        <f>IF(ISBLANK(Paramètres!$B35),"",COUNTIF(Codes!DP36,1))</f>
        <v/>
      </c>
      <c r="DO29" s="54" t="str">
        <f>IF(ISBLANK(Paramètres!$B35),"",COUNTIF(Codes!DQ36,1))</f>
        <v/>
      </c>
      <c r="DP29" s="54" t="str">
        <f>IF(ISBLANK(Paramètres!$B35),"",COUNTIF(Codes!DR36,1))</f>
        <v/>
      </c>
      <c r="DQ29" s="54" t="str">
        <f>IF(ISBLANK(Paramètres!$B35),"",COUNTIF(Codes!DS36,1))</f>
        <v/>
      </c>
      <c r="DR29" s="54" t="str">
        <f>IF(ISBLANK(Paramètres!$B35),"",COUNTIF(Codes!DT36,1))</f>
        <v/>
      </c>
      <c r="DS29" s="54" t="str">
        <f>IF(ISBLANK(Paramètres!$B35),"",COUNTIF(Codes!DU36,1))</f>
        <v/>
      </c>
      <c r="DT29" s="54" t="str">
        <f>IF(ISBLANK(Paramètres!$B35),"",COUNTIF(Codes!DV36,1))</f>
        <v/>
      </c>
      <c r="DU29" s="54" t="str">
        <f>IF(ISBLANK(Paramètres!$B35),"",COUNTIF(Codes!DW36,1))</f>
        <v/>
      </c>
      <c r="DV29" s="54" t="str">
        <f>IF(ISBLANK(Paramètres!$B35),"",COUNTIF(Codes!DX36,1))</f>
        <v/>
      </c>
      <c r="DW29" s="54" t="str">
        <f>IF(ISBLANK(Paramètres!$B35),"",COUNTIF(Codes!DY36,1))</f>
        <v/>
      </c>
      <c r="DX29" s="54" t="str">
        <f>IF(ISBLANK(Paramètres!$B35),"",COUNTIF(Codes!DZ36,1))</f>
        <v/>
      </c>
      <c r="DY29" s="54" t="str">
        <f>IF(ISBLANK(Paramètres!$B35),"",COUNTIF(Codes!EA36,1))</f>
        <v/>
      </c>
      <c r="DZ29" s="54" t="str">
        <f>IF(ISBLANK(Paramètres!$B35),"",COUNTIF(Codes!EB36,1))</f>
        <v/>
      </c>
      <c r="EA29" s="54" t="str">
        <f>IF(ISBLANK(Paramètres!$B35),"",COUNTIF(Codes!EC36,1))</f>
        <v/>
      </c>
      <c r="EB29" s="54" t="str">
        <f>IF(ISBLANK(Paramètres!$B35),"",COUNTIF(Codes!ED36,1))</f>
        <v/>
      </c>
      <c r="EC29" s="54" t="str">
        <f>IF(ISBLANK(Paramètres!$B35),"",COUNTIF(Codes!EE36,1))</f>
        <v/>
      </c>
      <c r="ED29" s="54" t="str">
        <f>IF(ISBLANK(Paramètres!$B35),"",COUNTIF(Codes!EF36,1))</f>
        <v/>
      </c>
      <c r="EE29" s="54" t="str">
        <f>IF(ISBLANK(Paramètres!$B35),"",COUNTIF(Codes!EG36,1))</f>
        <v/>
      </c>
      <c r="EF29" s="54" t="str">
        <f>IF(ISBLANK(Paramètres!$B35),"",COUNTIF(Codes!EH36,1))</f>
        <v/>
      </c>
      <c r="EG29" s="54" t="str">
        <f>IF(ISBLANK(Paramètres!$B35),"",COUNTIF(Codes!EI36,1))</f>
        <v/>
      </c>
      <c r="EH29" s="54" t="str">
        <f>IF(ISBLANK(Paramètres!$B35),"",COUNTIF(Codes!EJ36,1))</f>
        <v/>
      </c>
      <c r="EI29" s="54" t="str">
        <f>IF(ISBLANK(Paramètres!$B35),"",COUNTIF(Codes!EK36,1))</f>
        <v/>
      </c>
      <c r="EJ29" s="54" t="str">
        <f>IF(ISBLANK(Paramètres!$B35),"",COUNTIF(Codes!EL36,1))</f>
        <v/>
      </c>
      <c r="EK29" s="54" t="str">
        <f>IF(ISBLANK(Paramètres!$B35),"",COUNTIF(Codes!EM36,1))</f>
        <v/>
      </c>
      <c r="EL29" s="54" t="str">
        <f>IF(ISBLANK(Paramètres!$B35),"",COUNTIF(Codes!EN36,1))</f>
        <v/>
      </c>
      <c r="EM29" s="54" t="str">
        <f>IF(ISBLANK(Paramètres!$B35),"",COUNTIF(Codes!EO36,1))</f>
        <v/>
      </c>
      <c r="EN29" s="54" t="str">
        <f>IF(ISBLANK(Paramètres!$B35),"",COUNTIF(Codes!EP36,1))</f>
        <v/>
      </c>
      <c r="EO29" s="54" t="str">
        <f>IF(ISBLANK(Paramètres!$B35),"",COUNTIF(Codes!EQ36,1))</f>
        <v/>
      </c>
      <c r="EP29" s="54" t="str">
        <f>IF(ISBLANK(Paramètres!$B35),"",COUNTIF(Codes!ER36,1))</f>
        <v/>
      </c>
      <c r="EQ29" s="54" t="str">
        <f>IF(ISBLANK(Paramètres!$B35),"",COUNTIF(Codes!ES36,1))</f>
        <v/>
      </c>
      <c r="ER29" s="54" t="str">
        <f>IF(ISBLANK(Paramètres!$B35),"",COUNTIF(Codes!ET36,1))</f>
        <v/>
      </c>
      <c r="ES29" s="54" t="str">
        <f>IF(ISBLANK(Paramètres!$B35),"",COUNTIF(Codes!EU36,1))</f>
        <v/>
      </c>
      <c r="ET29" s="54" t="str">
        <f>IF(ISBLANK(Paramètres!$B35),"",COUNTIF(Codes!EV36,1))</f>
        <v/>
      </c>
      <c r="EU29" s="54" t="str">
        <f>IF(ISBLANK(Paramètres!$B35),"",COUNTIF(Codes!EW36,1))</f>
        <v/>
      </c>
      <c r="EV29" s="54" t="str">
        <f>IF(ISBLANK(Paramètres!$B35),"",COUNTIF(Codes!EX36,1))</f>
        <v/>
      </c>
      <c r="EW29" s="54" t="str">
        <f>IF(ISBLANK(Paramètres!$B35),"",COUNTIF(Codes!EY36,1))</f>
        <v/>
      </c>
      <c r="EX29" s="54" t="str">
        <f>IF(ISBLANK(Paramètres!$B35),"",COUNTIF(Codes!EZ36,1))</f>
        <v/>
      </c>
      <c r="EY29" s="54" t="str">
        <f>IF(ISBLANK(Paramètres!$B35),"",COUNTIF(Codes!FA36,1))</f>
        <v/>
      </c>
      <c r="EZ29" s="54" t="str">
        <f>IF(ISBLANK(Paramètres!$B35),"",COUNTIF(Codes!FB36,1))</f>
        <v/>
      </c>
      <c r="FA29" s="54" t="str">
        <f>IF(ISBLANK(Paramètres!$B35),"",COUNTIF(Codes!FC36,1))</f>
        <v/>
      </c>
      <c r="FB29" s="54" t="str">
        <f>IF(ISBLANK(Paramètres!$B35),"",COUNTIF(Codes!FD36,1))</f>
        <v/>
      </c>
      <c r="FC29" s="54" t="str">
        <f>IF(ISBLANK(Paramètres!$B35),"",COUNTIF(Codes!FE36,1))</f>
        <v/>
      </c>
      <c r="FD29" s="54" t="str">
        <f>IF(ISBLANK(Paramètres!$B35),"",COUNTIF(Codes!FF36,1))</f>
        <v/>
      </c>
      <c r="FE29" s="54" t="str">
        <f>IF(ISBLANK(Paramètres!$B35),"",COUNTIF(Codes!FG36,1))</f>
        <v/>
      </c>
      <c r="FF29" s="54" t="str">
        <f>IF(ISBLANK(Paramètres!$B35),"",COUNTIF(Codes!FH36,1))</f>
        <v/>
      </c>
      <c r="FG29" s="54" t="str">
        <f>IF(ISBLANK(Paramètres!$B35),"",COUNTIF(Codes!FI36,1))</f>
        <v/>
      </c>
      <c r="FH29" s="54" t="str">
        <f>IF(ISBLANK(Paramètres!$B35),"",COUNTIF(Codes!FJ36,1))</f>
        <v/>
      </c>
      <c r="FI29" s="54" t="str">
        <f>IF(ISBLANK(Paramètres!$B35),"",COUNTIF(Codes!FK36,1))</f>
        <v/>
      </c>
      <c r="FJ29" s="54" t="str">
        <f>IF(ISBLANK(Paramètres!$B35),"",COUNTIF(Codes!FL36,1))</f>
        <v/>
      </c>
      <c r="FK29" s="54" t="str">
        <f>IF(ISBLANK(Paramètres!$B35),"",COUNTIF(Codes!FM36,1))</f>
        <v/>
      </c>
      <c r="FL29" s="54" t="str">
        <f>IF(ISBLANK(Paramètres!$B35),"",COUNTIF(Codes!FN36,1))</f>
        <v/>
      </c>
      <c r="FM29" s="54" t="str">
        <f>IF(ISBLANK(Paramètres!$B35),"",COUNTIF(Codes!FO36,1))</f>
        <v/>
      </c>
      <c r="FN29" s="54" t="str">
        <f>IF(ISBLANK(Paramètres!$B35),"",COUNTIF(Codes!FP36,1))</f>
        <v/>
      </c>
      <c r="FO29" s="54" t="str">
        <f>IF(ISBLANK(Paramètres!$B35),"",COUNTIF(Codes!FQ36,1))</f>
        <v/>
      </c>
      <c r="FP29" s="54" t="str">
        <f>IF(ISBLANK(Paramètres!$B35),"",COUNTIF(Codes!FR36,1))</f>
        <v/>
      </c>
      <c r="FQ29" s="54" t="str">
        <f>IF(ISBLANK(Paramètres!$B35),"",COUNTIF(Codes!FS36,1))</f>
        <v/>
      </c>
      <c r="FR29" s="54" t="str">
        <f>IF(ISBLANK(Paramètres!$B35),"",COUNTIF(Codes!FT36,1))</f>
        <v/>
      </c>
      <c r="FS29" s="54" t="str">
        <f>IF(ISBLANK(Paramètres!$B35),"",COUNTIF(Codes!FU36,1))</f>
        <v/>
      </c>
      <c r="FT29" s="54" t="str">
        <f>IF(ISBLANK(Paramètres!$B35),"",COUNTIF(Codes!FV36,1))</f>
        <v/>
      </c>
      <c r="FU29" s="54" t="str">
        <f>IF(ISBLANK(Paramètres!$B35),"",COUNTIF(Codes!FW36,1))</f>
        <v/>
      </c>
      <c r="FV29" s="54" t="str">
        <f>IF(ISBLANK(Paramètres!$B35),"",COUNTIF(Codes!FX36,1))</f>
        <v/>
      </c>
      <c r="FW29" s="54" t="str">
        <f>IF(ISBLANK(Paramètres!$B35),"",COUNTIF(Codes!FY36,1))</f>
        <v/>
      </c>
      <c r="FX29" s="54" t="str">
        <f>IF(ISBLANK(Paramètres!$B35),"",COUNTIF(Codes!FZ36,1))</f>
        <v/>
      </c>
      <c r="FY29" s="54" t="str">
        <f>IF(ISBLANK(Paramètres!$B35),"",COUNTIF(Codes!GA36,1))</f>
        <v/>
      </c>
      <c r="FZ29" s="54" t="str">
        <f>IF(ISBLANK(Paramètres!$B35),"",COUNTIF(Codes!GB36,1))</f>
        <v/>
      </c>
      <c r="GA29" s="54" t="str">
        <f>IF(ISBLANK(Paramètres!$B35),"",COUNTIF(Codes!GC36,1))</f>
        <v/>
      </c>
      <c r="GB29" s="54" t="str">
        <f>IF(ISBLANK(Paramètres!$B35),"",COUNTIF(Codes!GD36,1))</f>
        <v/>
      </c>
      <c r="GC29" s="54" t="str">
        <f>IF(ISBLANK(Paramètres!$B35),"",COUNTIF(Codes!GE36,1))</f>
        <v/>
      </c>
      <c r="GD29" s="54" t="str">
        <f>IF(ISBLANK(Paramètres!$B35),"",COUNTIF(Codes!GF36,1))</f>
        <v/>
      </c>
      <c r="GE29" s="54" t="str">
        <f>IF(ISBLANK(Paramètres!$B35),"",COUNTIF(Codes!GG36,1))</f>
        <v/>
      </c>
      <c r="GF29" s="54" t="str">
        <f>IF(ISBLANK(Paramètres!$B35),"",COUNTIF(Codes!GH36,1))</f>
        <v/>
      </c>
      <c r="GG29" s="54" t="str">
        <f>IF(ISBLANK(Paramètres!$B35),"",COUNTIF(Codes!GI36,1))</f>
        <v/>
      </c>
      <c r="GH29" s="54" t="str">
        <f>IF(ISBLANK(Paramètres!$B35),"",COUNTIF(Codes!GJ36,1))</f>
        <v/>
      </c>
      <c r="GI29" s="54" t="str">
        <f>IF(ISBLANK(Paramètres!$B35),"",COUNTIF(Codes!GK36,1))</f>
        <v/>
      </c>
      <c r="GJ29" s="54" t="str">
        <f>IF(ISBLANK(Paramètres!$B35),"",COUNTIF(Codes!GL36,1))</f>
        <v/>
      </c>
      <c r="GK29" s="54" t="str">
        <f>IF(ISBLANK(Paramètres!$B35),"",COUNTIF(Codes!GM36,1))</f>
        <v/>
      </c>
      <c r="GL29" s="54" t="str">
        <f>IF(ISBLANK(Paramètres!$B35),"",COUNTIF(Codes!GN36,1))</f>
        <v/>
      </c>
      <c r="GM29" s="54" t="str">
        <f>IF(ISBLANK(Paramètres!B35),"",AVERAGE(B29:CX29))</f>
        <v/>
      </c>
      <c r="GN29" s="54" t="str">
        <f>IF(ISBLANK(Paramètres!B35),"",AVERAGE(CY29:GL29))</f>
        <v/>
      </c>
      <c r="GO29" s="54" t="str">
        <f>IF(ISBLANK(Paramètres!B35),"",AVERAGE(C29:GL29))</f>
        <v/>
      </c>
      <c r="GP29" s="54" t="str">
        <f>IF(ISBLANK(Paramètres!B35),"",AVERAGE(CY29:DZ29))</f>
        <v/>
      </c>
      <c r="GQ29" s="54" t="str">
        <f>IF(ISBLANK(Paramètres!B35),"",AVERAGE(EA29:FK29))</f>
        <v/>
      </c>
      <c r="GR29" s="54" t="str">
        <f>IF(ISBLANK(Paramètres!B35),"",AVERAGE(FL29:FW29))</f>
        <v/>
      </c>
      <c r="GS29" s="54" t="str">
        <f>IF(ISBLANK(Paramètres!B35),"",AVERAGE(FX29:GL29))</f>
        <v/>
      </c>
      <c r="GT29" s="54" t="str">
        <f>IF(ISBLANK(Paramètres!B35),"",AVERAGE(Calculs!M29:R29,Calculs!AN29:AY29,Calculs!BE29:BI29,Calculs!BT29:BX29,Calculs!CD29:CO29))</f>
        <v/>
      </c>
      <c r="GU29" s="54" t="str">
        <f>IF(ISBLANK(Paramètres!B35),"",AVERAGE(Calculs!AI29:AM29,Calculs!BJ29:BP29,Calculs!BY29:CC29))</f>
        <v/>
      </c>
      <c r="GV29" s="54" t="str">
        <f>IF(ISBLANK(Paramètres!B35),"",AVERAGE(Calculs!B29:L29,Calculs!S29:AH29,Calculs!AZ29:BD29,Calculs!BQ29:BS29))</f>
        <v/>
      </c>
      <c r="GW29" s="54" t="str">
        <f>IF(ISBLANK(Paramètres!B35),"",AVERAGE(CP29:CX29))</f>
        <v/>
      </c>
    </row>
    <row r="30" spans="1:205" s="23" customFormat="1" ht="24" customHeight="1" thickBot="1" x14ac:dyDescent="0.4">
      <c r="A30" s="22" t="str">
        <f>Codes!C37</f>
        <v/>
      </c>
      <c r="B30" s="54" t="str">
        <f>IF(ISBLANK(Paramètres!$B36),"",COUNTIF(Codes!D37,1))</f>
        <v/>
      </c>
      <c r="C30" s="54" t="str">
        <f>IF(ISBLANK(Paramètres!$B36),"",COUNTIF(Codes!E37,1))</f>
        <v/>
      </c>
      <c r="D30" s="54" t="str">
        <f>IF(ISBLANK(Paramètres!$B36),"",COUNTIF(Codes!F37,1))</f>
        <v/>
      </c>
      <c r="E30" s="54" t="str">
        <f>IF(ISBLANK(Paramètres!$B36),"",COUNTIF(Codes!G37,1))</f>
        <v/>
      </c>
      <c r="F30" s="54" t="str">
        <f>IF(ISBLANK(Paramètres!$B36),"",COUNTIF(Codes!H37,1))</f>
        <v/>
      </c>
      <c r="G30" s="54" t="str">
        <f>IF(ISBLANK(Paramètres!$B36),"",COUNTIF(Codes!I37,1))</f>
        <v/>
      </c>
      <c r="H30" s="54" t="str">
        <f>IF(ISBLANK(Paramètres!$B36),"",COUNTIF(Codes!J37,1))</f>
        <v/>
      </c>
      <c r="I30" s="54" t="str">
        <f>IF(ISBLANK(Paramètres!$B36),"",COUNTIF(Codes!K37,1))</f>
        <v/>
      </c>
      <c r="J30" s="54" t="str">
        <f>IF(ISBLANK(Paramètres!$B36),"",COUNTIF(Codes!L37,1))</f>
        <v/>
      </c>
      <c r="K30" s="54" t="str">
        <f>IF(ISBLANK(Paramètres!$B36),"",COUNTIF(Codes!M37,1))</f>
        <v/>
      </c>
      <c r="L30" s="54" t="str">
        <f>IF(ISBLANK(Paramètres!$B36),"",COUNTIF(Codes!N37,1))</f>
        <v/>
      </c>
      <c r="M30" s="54" t="str">
        <f>IF(ISBLANK(Paramètres!$B36),"",COUNTIF(Codes!O37,1))</f>
        <v/>
      </c>
      <c r="N30" s="54" t="str">
        <f>IF(ISBLANK(Paramètres!$B36),"",COUNTIF(Codes!P37,1))</f>
        <v/>
      </c>
      <c r="O30" s="54" t="str">
        <f>IF(ISBLANK(Paramètres!$B36),"",COUNTIF(Codes!Q37,1))</f>
        <v/>
      </c>
      <c r="P30" s="54" t="str">
        <f>IF(ISBLANK(Paramètres!$B36),"",COUNTIF(Codes!R37,1))</f>
        <v/>
      </c>
      <c r="Q30" s="54" t="str">
        <f>IF(ISBLANK(Paramètres!$B36),"",COUNTIF(Codes!S37,1))</f>
        <v/>
      </c>
      <c r="R30" s="54" t="str">
        <f>IF(ISBLANK(Paramètres!$B36),"",COUNTIF(Codes!T37,1))</f>
        <v/>
      </c>
      <c r="S30" s="54" t="str">
        <f>IF(ISBLANK(Paramètres!$B36),"",COUNTIF(Codes!U37,1))</f>
        <v/>
      </c>
      <c r="T30" s="54" t="str">
        <f>IF(ISBLANK(Paramètres!$B36),"",COUNTIF(Codes!V37,1))</f>
        <v/>
      </c>
      <c r="U30" s="54" t="str">
        <f>IF(ISBLANK(Paramètres!$B36),"",COUNTIF(Codes!W37,1))</f>
        <v/>
      </c>
      <c r="V30" s="54" t="str">
        <f>IF(ISBLANK(Paramètres!$B36),"",COUNTIF(Codes!X37,1))</f>
        <v/>
      </c>
      <c r="W30" s="54" t="str">
        <f>IF(ISBLANK(Paramètres!$B36),"",COUNTIF(Codes!Y37,1))</f>
        <v/>
      </c>
      <c r="X30" s="54" t="str">
        <f>IF(ISBLANK(Paramètres!$B36),"",COUNTIF(Codes!Z37,1))</f>
        <v/>
      </c>
      <c r="Y30" s="54" t="str">
        <f>IF(ISBLANK(Paramètres!$B36),"",COUNTIF(Codes!AA37,1))</f>
        <v/>
      </c>
      <c r="Z30" s="54" t="str">
        <f>IF(ISBLANK(Paramètres!$B36),"",COUNTIF(Codes!AB37,1))</f>
        <v/>
      </c>
      <c r="AA30" s="54" t="str">
        <f>IF(ISBLANK(Paramètres!$B36),"",COUNTIF(Codes!AC37,1))</f>
        <v/>
      </c>
      <c r="AB30" s="54" t="str">
        <f>IF(ISBLANK(Paramètres!$B36),"",COUNTIF(Codes!AD37,1))</f>
        <v/>
      </c>
      <c r="AC30" s="54" t="str">
        <f>IF(ISBLANK(Paramètres!$B36),"",COUNTIF(Codes!AE37,1))</f>
        <v/>
      </c>
      <c r="AD30" s="54" t="str">
        <f>IF(ISBLANK(Paramètres!$B36),"",COUNTIF(Codes!AF37,1))</f>
        <v/>
      </c>
      <c r="AE30" s="54" t="str">
        <f>IF(ISBLANK(Paramètres!$B36),"",COUNTIF(Codes!AG37,1))</f>
        <v/>
      </c>
      <c r="AF30" s="54" t="str">
        <f>IF(ISBLANK(Paramètres!$B36),"",COUNTIF(Codes!AH37,1))</f>
        <v/>
      </c>
      <c r="AG30" s="54" t="str">
        <f>IF(ISBLANK(Paramètres!$B36),"",COUNTIF(Codes!AI37,1))</f>
        <v/>
      </c>
      <c r="AH30" s="54" t="str">
        <f>IF(ISBLANK(Paramètres!$B36),"",COUNTIF(Codes!AJ37,1))</f>
        <v/>
      </c>
      <c r="AI30" s="54" t="str">
        <f>IF(ISBLANK(Paramètres!$B36),"",COUNTIF(Codes!AK37,1))</f>
        <v/>
      </c>
      <c r="AJ30" s="54" t="str">
        <f>IF(ISBLANK(Paramètres!$B36),"",COUNTIF(Codes!AL37,1))</f>
        <v/>
      </c>
      <c r="AK30" s="54" t="str">
        <f>IF(ISBLANK(Paramètres!$B36),"",COUNTIF(Codes!AM37,1))</f>
        <v/>
      </c>
      <c r="AL30" s="54" t="str">
        <f>IF(ISBLANK(Paramètres!$B36),"",COUNTIF(Codes!AN37,1))</f>
        <v/>
      </c>
      <c r="AM30" s="54" t="str">
        <f>IF(ISBLANK(Paramètres!$B36),"",COUNTIF(Codes!AO37,1))</f>
        <v/>
      </c>
      <c r="AN30" s="54" t="str">
        <f>IF(ISBLANK(Paramètres!$B36),"",COUNTIF(Codes!AP37,1))</f>
        <v/>
      </c>
      <c r="AO30" s="54" t="str">
        <f>IF(ISBLANK(Paramètres!$B36),"",COUNTIF(Codes!AQ37,1))</f>
        <v/>
      </c>
      <c r="AP30" s="54" t="str">
        <f>IF(ISBLANK(Paramètres!$B36),"",COUNTIF(Codes!AR37,1))</f>
        <v/>
      </c>
      <c r="AQ30" s="54" t="str">
        <f>IF(ISBLANK(Paramètres!$B36),"",COUNTIF(Codes!AS37,1))</f>
        <v/>
      </c>
      <c r="AR30" s="54" t="str">
        <f>IF(ISBLANK(Paramètres!$B36),"",COUNTIF(Codes!AT37,1))</f>
        <v/>
      </c>
      <c r="AS30" s="54" t="str">
        <f>IF(ISBLANK(Paramètres!$B36),"",COUNTIF(Codes!AU37,1))</f>
        <v/>
      </c>
      <c r="AT30" s="54" t="str">
        <f>IF(ISBLANK(Paramètres!$B36),"",COUNTIF(Codes!AV37,1))</f>
        <v/>
      </c>
      <c r="AU30" s="54" t="str">
        <f>IF(ISBLANK(Paramètres!$B36),"",COUNTIF(Codes!AW37,1))</f>
        <v/>
      </c>
      <c r="AV30" s="54" t="str">
        <f>IF(ISBLANK(Paramètres!$B36),"",COUNTIF(Codes!AX37,1))</f>
        <v/>
      </c>
      <c r="AW30" s="54" t="str">
        <f>IF(ISBLANK(Paramètres!$B36),"",COUNTIF(Codes!AY37,1))</f>
        <v/>
      </c>
      <c r="AX30" s="54" t="str">
        <f>IF(ISBLANK(Paramètres!$B36),"",COUNTIF(Codes!AZ37,1))</f>
        <v/>
      </c>
      <c r="AY30" s="54" t="str">
        <f>IF(ISBLANK(Paramètres!$B36),"",COUNTIF(Codes!BA37,1))</f>
        <v/>
      </c>
      <c r="AZ30" s="54" t="str">
        <f>IF(ISBLANK(Paramètres!$B36),"",COUNTIF(Codes!BB37,1))</f>
        <v/>
      </c>
      <c r="BA30" s="54" t="str">
        <f>IF(ISBLANK(Paramètres!$B36),"",COUNTIF(Codes!BC37,1))</f>
        <v/>
      </c>
      <c r="BB30" s="54" t="str">
        <f>IF(ISBLANK(Paramètres!$B36),"",COUNTIF(Codes!BD37,1))</f>
        <v/>
      </c>
      <c r="BC30" s="54" t="str">
        <f>IF(ISBLANK(Paramètres!$B36),"",COUNTIF(Codes!BE37,1))</f>
        <v/>
      </c>
      <c r="BD30" s="54" t="str">
        <f>IF(ISBLANK(Paramètres!$B36),"",COUNTIF(Codes!BF37,1))</f>
        <v/>
      </c>
      <c r="BE30" s="54" t="str">
        <f>IF(ISBLANK(Paramètres!$B36),"",COUNTIF(Codes!BG37,1))</f>
        <v/>
      </c>
      <c r="BF30" s="54" t="str">
        <f>IF(ISBLANK(Paramètres!$B36),"",COUNTIF(Codes!BH37,1))</f>
        <v/>
      </c>
      <c r="BG30" s="54" t="str">
        <f>IF(ISBLANK(Paramètres!$B36),"",COUNTIF(Codes!BI37,1))</f>
        <v/>
      </c>
      <c r="BH30" s="54" t="str">
        <f>IF(ISBLANK(Paramètres!$B36),"",COUNTIF(Codes!BJ37,1))</f>
        <v/>
      </c>
      <c r="BI30" s="54" t="str">
        <f>IF(ISBLANK(Paramètres!$B36),"",COUNTIF(Codes!BK37,1))</f>
        <v/>
      </c>
      <c r="BJ30" s="54" t="str">
        <f>IF(ISBLANK(Paramètres!$B36),"",COUNTIF(Codes!BL37,1))</f>
        <v/>
      </c>
      <c r="BK30" s="54" t="str">
        <f>IF(ISBLANK(Paramètres!$B36),"",COUNTIF(Codes!BM37,1))</f>
        <v/>
      </c>
      <c r="BL30" s="54" t="str">
        <f>IF(ISBLANK(Paramètres!$B36),"",COUNTIF(Codes!BN37,1))</f>
        <v/>
      </c>
      <c r="BM30" s="54" t="str">
        <f>IF(ISBLANK(Paramètres!$B36),"",COUNTIF(Codes!BO37,1))</f>
        <v/>
      </c>
      <c r="BN30" s="54" t="str">
        <f>IF(ISBLANK(Paramètres!$B36),"",COUNTIF(Codes!BP37,1))</f>
        <v/>
      </c>
      <c r="BO30" s="54" t="str">
        <f>IF(ISBLANK(Paramètres!$B36),"",COUNTIF(Codes!BQ37,1))</f>
        <v/>
      </c>
      <c r="BP30" s="54" t="str">
        <f>IF(ISBLANK(Paramètres!$B36),"",COUNTIF(Codes!BR37,1))</f>
        <v/>
      </c>
      <c r="BQ30" s="54" t="str">
        <f>IF(ISBLANK(Paramètres!$B36),"",COUNTIF(Codes!BS37,1))</f>
        <v/>
      </c>
      <c r="BR30" s="54" t="str">
        <f>IF(ISBLANK(Paramètres!$B36),"",COUNTIF(Codes!BT37,1))</f>
        <v/>
      </c>
      <c r="BS30" s="54" t="str">
        <f>IF(ISBLANK(Paramètres!$B36),"",COUNTIF(Codes!BU37,1))</f>
        <v/>
      </c>
      <c r="BT30" s="54" t="str">
        <f>IF(ISBLANK(Paramètres!$B36),"",COUNTIF(Codes!BV37,1))</f>
        <v/>
      </c>
      <c r="BU30" s="54" t="str">
        <f>IF(ISBLANK(Paramètres!$B36),"",COUNTIF(Codes!BW37,1))</f>
        <v/>
      </c>
      <c r="BV30" s="54" t="str">
        <f>IF(ISBLANK(Paramètres!$B36),"",COUNTIF(Codes!BX37,1))</f>
        <v/>
      </c>
      <c r="BW30" s="54" t="str">
        <f>IF(ISBLANK(Paramètres!$B36),"",COUNTIF(Codes!BY37,1))</f>
        <v/>
      </c>
      <c r="BX30" s="54" t="str">
        <f>IF(ISBLANK(Paramètres!$B36),"",COUNTIF(Codes!BZ37,1))</f>
        <v/>
      </c>
      <c r="BY30" s="54" t="str">
        <f>IF(ISBLANK(Paramètres!$B36),"",COUNTIF(Codes!CA37,1))</f>
        <v/>
      </c>
      <c r="BZ30" s="54" t="str">
        <f>IF(ISBLANK(Paramètres!$B36),"",COUNTIF(Codes!CB37,1))</f>
        <v/>
      </c>
      <c r="CA30" s="54" t="str">
        <f>IF(ISBLANK(Paramètres!$B36),"",COUNTIF(Codes!CC37,1))</f>
        <v/>
      </c>
      <c r="CB30" s="54" t="str">
        <f>IF(ISBLANK(Paramètres!$B36),"",COUNTIF(Codes!CD37,1))</f>
        <v/>
      </c>
      <c r="CC30" s="54" t="str">
        <f>IF(ISBLANK(Paramètres!$B36),"",COUNTIF(Codes!CE37,1))</f>
        <v/>
      </c>
      <c r="CD30" s="54" t="str">
        <f>IF(ISBLANK(Paramètres!$B36),"",COUNTIF(Codes!CF37,1))</f>
        <v/>
      </c>
      <c r="CE30" s="54" t="str">
        <f>IF(ISBLANK(Paramètres!$B36),"",COUNTIF(Codes!CG37,1))</f>
        <v/>
      </c>
      <c r="CF30" s="54" t="str">
        <f>IF(ISBLANK(Paramètres!$B36),"",COUNTIF(Codes!CH37,1))</f>
        <v/>
      </c>
      <c r="CG30" s="54" t="str">
        <f>IF(ISBLANK(Paramètres!$B36),"",COUNTIF(Codes!CI37,1))</f>
        <v/>
      </c>
      <c r="CH30" s="54" t="str">
        <f>IF(ISBLANK(Paramètres!$B36),"",COUNTIF(Codes!CJ37,1))</f>
        <v/>
      </c>
      <c r="CI30" s="54" t="str">
        <f>IF(ISBLANK(Paramètres!$B36),"",COUNTIF(Codes!CK37,1))</f>
        <v/>
      </c>
      <c r="CJ30" s="54" t="str">
        <f>IF(ISBLANK(Paramètres!$B36),"",COUNTIF(Codes!CL37,1))</f>
        <v/>
      </c>
      <c r="CK30" s="54" t="str">
        <f>IF(ISBLANK(Paramètres!$B36),"",COUNTIF(Codes!CM37,1))</f>
        <v/>
      </c>
      <c r="CL30" s="54" t="str">
        <f>IF(ISBLANK(Paramètres!$B36),"",COUNTIF(Codes!CN37,1))</f>
        <v/>
      </c>
      <c r="CM30" s="54" t="str">
        <f>IF(ISBLANK(Paramètres!$B36),"",COUNTIF(Codes!CO37,1))</f>
        <v/>
      </c>
      <c r="CN30" s="54" t="str">
        <f>IF(ISBLANK(Paramètres!$B36),"",COUNTIF(Codes!CP37,1))</f>
        <v/>
      </c>
      <c r="CO30" s="54" t="str">
        <f>IF(ISBLANK(Paramètres!$B36),"",COUNTIF(Codes!CQ37,1))</f>
        <v/>
      </c>
      <c r="CP30" s="54" t="str">
        <f>IF(ISBLANK(Paramètres!$B36),"",COUNTIF(Codes!CR37,1))</f>
        <v/>
      </c>
      <c r="CQ30" s="54" t="str">
        <f>IF(ISBLANK(Paramètres!$B36),"",COUNTIF(Codes!CS37,1))</f>
        <v/>
      </c>
      <c r="CR30" s="54" t="str">
        <f>IF(ISBLANK(Paramètres!$B36),"",COUNTIF(Codes!CT37,1))</f>
        <v/>
      </c>
      <c r="CS30" s="54" t="str">
        <f>IF(ISBLANK(Paramètres!$B36),"",COUNTIF(Codes!CU37,1))</f>
        <v/>
      </c>
      <c r="CT30" s="54" t="str">
        <f>IF(ISBLANK(Paramètres!$B36),"",COUNTIF(Codes!CV37,1))</f>
        <v/>
      </c>
      <c r="CU30" s="54" t="str">
        <f>IF(ISBLANK(Paramètres!$B36),"",COUNTIF(Codes!CW37,1))</f>
        <v/>
      </c>
      <c r="CV30" s="54" t="str">
        <f>IF(ISBLANK(Paramètres!$B36),"",COUNTIF(Codes!CX37,1))</f>
        <v/>
      </c>
      <c r="CW30" s="54" t="str">
        <f>IF(ISBLANK(Paramètres!$B36),"",COUNTIF(Codes!CY37,1))</f>
        <v/>
      </c>
      <c r="CX30" s="54" t="str">
        <f>IF(ISBLANK(Paramètres!$B36),"",COUNTIF(Codes!CZ37,1))</f>
        <v/>
      </c>
      <c r="CY30" s="54" t="str">
        <f>IF(ISBLANK(Paramètres!$B36),"",COUNTIF(Codes!DA37,1))</f>
        <v/>
      </c>
      <c r="CZ30" s="54" t="str">
        <f>IF(ISBLANK(Paramètres!$B36),"",COUNTIF(Codes!DB37,1))</f>
        <v/>
      </c>
      <c r="DA30" s="54" t="str">
        <f>IF(ISBLANK(Paramètres!$B36),"",COUNTIF(Codes!DC37,1))</f>
        <v/>
      </c>
      <c r="DB30" s="54" t="str">
        <f>IF(ISBLANK(Paramètres!$B36),"",COUNTIF(Codes!DD37,1))</f>
        <v/>
      </c>
      <c r="DC30" s="54" t="str">
        <f>IF(ISBLANK(Paramètres!$B36),"",COUNTIF(Codes!DE37,1))</f>
        <v/>
      </c>
      <c r="DD30" s="54" t="str">
        <f>IF(ISBLANK(Paramètres!$B36),"",COUNTIF(Codes!DF37,1))</f>
        <v/>
      </c>
      <c r="DE30" s="54" t="str">
        <f>IF(ISBLANK(Paramètres!$B36),"",COUNTIF(Codes!DG37,1))</f>
        <v/>
      </c>
      <c r="DF30" s="54" t="str">
        <f>IF(ISBLANK(Paramètres!$B36),"",COUNTIF(Codes!DH37,1))</f>
        <v/>
      </c>
      <c r="DG30" s="54" t="str">
        <f>IF(ISBLANK(Paramètres!$B36),"",COUNTIF(Codes!DI37,1))</f>
        <v/>
      </c>
      <c r="DH30" s="54" t="str">
        <f>IF(ISBLANK(Paramètres!$B36),"",COUNTIF(Codes!DJ37,1))</f>
        <v/>
      </c>
      <c r="DI30" s="54" t="str">
        <f>IF(ISBLANK(Paramètres!$B36),"",COUNTIF(Codes!DK37,1))</f>
        <v/>
      </c>
      <c r="DJ30" s="54" t="str">
        <f>IF(ISBLANK(Paramètres!$B36),"",COUNTIF(Codes!DL37,1))</f>
        <v/>
      </c>
      <c r="DK30" s="54" t="str">
        <f>IF(ISBLANK(Paramètres!$B36),"",COUNTIF(Codes!DM37,1))</f>
        <v/>
      </c>
      <c r="DL30" s="54" t="str">
        <f>IF(ISBLANK(Paramètres!$B36),"",COUNTIF(Codes!DN37,1))</f>
        <v/>
      </c>
      <c r="DM30" s="54" t="str">
        <f>IF(ISBLANK(Paramètres!$B36),"",COUNTIF(Codes!DO37,1))</f>
        <v/>
      </c>
      <c r="DN30" s="54" t="str">
        <f>IF(ISBLANK(Paramètres!$B36),"",COUNTIF(Codes!DP37,1))</f>
        <v/>
      </c>
      <c r="DO30" s="54" t="str">
        <f>IF(ISBLANK(Paramètres!$B36),"",COUNTIF(Codes!DQ37,1))</f>
        <v/>
      </c>
      <c r="DP30" s="54" t="str">
        <f>IF(ISBLANK(Paramètres!$B36),"",COUNTIF(Codes!DR37,1))</f>
        <v/>
      </c>
      <c r="DQ30" s="54" t="str">
        <f>IF(ISBLANK(Paramètres!$B36),"",COUNTIF(Codes!DS37,1))</f>
        <v/>
      </c>
      <c r="DR30" s="54" t="str">
        <f>IF(ISBLANK(Paramètres!$B36),"",COUNTIF(Codes!DT37,1))</f>
        <v/>
      </c>
      <c r="DS30" s="54" t="str">
        <f>IF(ISBLANK(Paramètres!$B36),"",COUNTIF(Codes!DU37,1))</f>
        <v/>
      </c>
      <c r="DT30" s="54" t="str">
        <f>IF(ISBLANK(Paramètres!$B36),"",COUNTIF(Codes!DV37,1))</f>
        <v/>
      </c>
      <c r="DU30" s="54" t="str">
        <f>IF(ISBLANK(Paramètres!$B36),"",COUNTIF(Codes!DW37,1))</f>
        <v/>
      </c>
      <c r="DV30" s="54" t="str">
        <f>IF(ISBLANK(Paramètres!$B36),"",COUNTIF(Codes!DX37,1))</f>
        <v/>
      </c>
      <c r="DW30" s="54" t="str">
        <f>IF(ISBLANK(Paramètres!$B36),"",COUNTIF(Codes!DY37,1))</f>
        <v/>
      </c>
      <c r="DX30" s="54" t="str">
        <f>IF(ISBLANK(Paramètres!$B36),"",COUNTIF(Codes!DZ37,1))</f>
        <v/>
      </c>
      <c r="DY30" s="54" t="str">
        <f>IF(ISBLANK(Paramètres!$B36),"",COUNTIF(Codes!EA37,1))</f>
        <v/>
      </c>
      <c r="DZ30" s="54" t="str">
        <f>IF(ISBLANK(Paramètres!$B36),"",COUNTIF(Codes!EB37,1))</f>
        <v/>
      </c>
      <c r="EA30" s="54" t="str">
        <f>IF(ISBLANK(Paramètres!$B36),"",COUNTIF(Codes!EC37,1))</f>
        <v/>
      </c>
      <c r="EB30" s="54" t="str">
        <f>IF(ISBLANK(Paramètres!$B36),"",COUNTIF(Codes!ED37,1))</f>
        <v/>
      </c>
      <c r="EC30" s="54" t="str">
        <f>IF(ISBLANK(Paramètres!$B36),"",COUNTIF(Codes!EE37,1))</f>
        <v/>
      </c>
      <c r="ED30" s="54" t="str">
        <f>IF(ISBLANK(Paramètres!$B36),"",COUNTIF(Codes!EF37,1))</f>
        <v/>
      </c>
      <c r="EE30" s="54" t="str">
        <f>IF(ISBLANK(Paramètres!$B36),"",COUNTIF(Codes!EG37,1))</f>
        <v/>
      </c>
      <c r="EF30" s="54" t="str">
        <f>IF(ISBLANK(Paramètres!$B36),"",COUNTIF(Codes!EH37,1))</f>
        <v/>
      </c>
      <c r="EG30" s="54" t="str">
        <f>IF(ISBLANK(Paramètres!$B36),"",COUNTIF(Codes!EI37,1))</f>
        <v/>
      </c>
      <c r="EH30" s="54" t="str">
        <f>IF(ISBLANK(Paramètres!$B36),"",COUNTIF(Codes!EJ37,1))</f>
        <v/>
      </c>
      <c r="EI30" s="54" t="str">
        <f>IF(ISBLANK(Paramètres!$B36),"",COUNTIF(Codes!EK37,1))</f>
        <v/>
      </c>
      <c r="EJ30" s="54" t="str">
        <f>IF(ISBLANK(Paramètres!$B36),"",COUNTIF(Codes!EL37,1))</f>
        <v/>
      </c>
      <c r="EK30" s="54" t="str">
        <f>IF(ISBLANK(Paramètres!$B36),"",COUNTIF(Codes!EM37,1))</f>
        <v/>
      </c>
      <c r="EL30" s="54" t="str">
        <f>IF(ISBLANK(Paramètres!$B36),"",COUNTIF(Codes!EN37,1))</f>
        <v/>
      </c>
      <c r="EM30" s="54" t="str">
        <f>IF(ISBLANK(Paramètres!$B36),"",COUNTIF(Codes!EO37,1))</f>
        <v/>
      </c>
      <c r="EN30" s="54" t="str">
        <f>IF(ISBLANK(Paramètres!$B36),"",COUNTIF(Codes!EP37,1))</f>
        <v/>
      </c>
      <c r="EO30" s="54" t="str">
        <f>IF(ISBLANK(Paramètres!$B36),"",COUNTIF(Codes!EQ37,1))</f>
        <v/>
      </c>
      <c r="EP30" s="54" t="str">
        <f>IF(ISBLANK(Paramètres!$B36),"",COUNTIF(Codes!ER37,1))</f>
        <v/>
      </c>
      <c r="EQ30" s="54" t="str">
        <f>IF(ISBLANK(Paramètres!$B36),"",COUNTIF(Codes!ES37,1))</f>
        <v/>
      </c>
      <c r="ER30" s="54" t="str">
        <f>IF(ISBLANK(Paramètres!$B36),"",COUNTIF(Codes!ET37,1))</f>
        <v/>
      </c>
      <c r="ES30" s="54" t="str">
        <f>IF(ISBLANK(Paramètres!$B36),"",COUNTIF(Codes!EU37,1))</f>
        <v/>
      </c>
      <c r="ET30" s="54" t="str">
        <f>IF(ISBLANK(Paramètres!$B36),"",COUNTIF(Codes!EV37,1))</f>
        <v/>
      </c>
      <c r="EU30" s="54" t="str">
        <f>IF(ISBLANK(Paramètres!$B36),"",COUNTIF(Codes!EW37,1))</f>
        <v/>
      </c>
      <c r="EV30" s="54" t="str">
        <f>IF(ISBLANK(Paramètres!$B36),"",COUNTIF(Codes!EX37,1))</f>
        <v/>
      </c>
      <c r="EW30" s="54" t="str">
        <f>IF(ISBLANK(Paramètres!$B36),"",COUNTIF(Codes!EY37,1))</f>
        <v/>
      </c>
      <c r="EX30" s="54" t="str">
        <f>IF(ISBLANK(Paramètres!$B36),"",COUNTIF(Codes!EZ37,1))</f>
        <v/>
      </c>
      <c r="EY30" s="54" t="str">
        <f>IF(ISBLANK(Paramètres!$B36),"",COUNTIF(Codes!FA37,1))</f>
        <v/>
      </c>
      <c r="EZ30" s="54" t="str">
        <f>IF(ISBLANK(Paramètres!$B36),"",COUNTIF(Codes!FB37,1))</f>
        <v/>
      </c>
      <c r="FA30" s="54" t="str">
        <f>IF(ISBLANK(Paramètres!$B36),"",COUNTIF(Codes!FC37,1))</f>
        <v/>
      </c>
      <c r="FB30" s="54" t="str">
        <f>IF(ISBLANK(Paramètres!$B36),"",COUNTIF(Codes!FD37,1))</f>
        <v/>
      </c>
      <c r="FC30" s="54" t="str">
        <f>IF(ISBLANK(Paramètres!$B36),"",COUNTIF(Codes!FE37,1))</f>
        <v/>
      </c>
      <c r="FD30" s="54" t="str">
        <f>IF(ISBLANK(Paramètres!$B36),"",COUNTIF(Codes!FF37,1))</f>
        <v/>
      </c>
      <c r="FE30" s="54" t="str">
        <f>IF(ISBLANK(Paramètres!$B36),"",COUNTIF(Codes!FG37,1))</f>
        <v/>
      </c>
      <c r="FF30" s="54" t="str">
        <f>IF(ISBLANK(Paramètres!$B36),"",COUNTIF(Codes!FH37,1))</f>
        <v/>
      </c>
      <c r="FG30" s="54" t="str">
        <f>IF(ISBLANK(Paramètres!$B36),"",COUNTIF(Codes!FI37,1))</f>
        <v/>
      </c>
      <c r="FH30" s="54" t="str">
        <f>IF(ISBLANK(Paramètres!$B36),"",COUNTIF(Codes!FJ37,1))</f>
        <v/>
      </c>
      <c r="FI30" s="54" t="str">
        <f>IF(ISBLANK(Paramètres!$B36),"",COUNTIF(Codes!FK37,1))</f>
        <v/>
      </c>
      <c r="FJ30" s="54" t="str">
        <f>IF(ISBLANK(Paramètres!$B36),"",COUNTIF(Codes!FL37,1))</f>
        <v/>
      </c>
      <c r="FK30" s="54" t="str">
        <f>IF(ISBLANK(Paramètres!$B36),"",COUNTIF(Codes!FM37,1))</f>
        <v/>
      </c>
      <c r="FL30" s="54" t="str">
        <f>IF(ISBLANK(Paramètres!$B36),"",COUNTIF(Codes!FN37,1))</f>
        <v/>
      </c>
      <c r="FM30" s="54" t="str">
        <f>IF(ISBLANK(Paramètres!$B36),"",COUNTIF(Codes!FO37,1))</f>
        <v/>
      </c>
      <c r="FN30" s="54" t="str">
        <f>IF(ISBLANK(Paramètres!$B36),"",COUNTIF(Codes!FP37,1))</f>
        <v/>
      </c>
      <c r="FO30" s="54" t="str">
        <f>IF(ISBLANK(Paramètres!$B36),"",COUNTIF(Codes!FQ37,1))</f>
        <v/>
      </c>
      <c r="FP30" s="54" t="str">
        <f>IF(ISBLANK(Paramètres!$B36),"",COUNTIF(Codes!FR37,1))</f>
        <v/>
      </c>
      <c r="FQ30" s="54" t="str">
        <f>IF(ISBLANK(Paramètres!$B36),"",COUNTIF(Codes!FS37,1))</f>
        <v/>
      </c>
      <c r="FR30" s="54" t="str">
        <f>IF(ISBLANK(Paramètres!$B36),"",COUNTIF(Codes!FT37,1))</f>
        <v/>
      </c>
      <c r="FS30" s="54" t="str">
        <f>IF(ISBLANK(Paramètres!$B36),"",COUNTIF(Codes!FU37,1))</f>
        <v/>
      </c>
      <c r="FT30" s="54" t="str">
        <f>IF(ISBLANK(Paramètres!$B36),"",COUNTIF(Codes!FV37,1))</f>
        <v/>
      </c>
      <c r="FU30" s="54" t="str">
        <f>IF(ISBLANK(Paramètres!$B36),"",COUNTIF(Codes!FW37,1))</f>
        <v/>
      </c>
      <c r="FV30" s="54" t="str">
        <f>IF(ISBLANK(Paramètres!$B36),"",COUNTIF(Codes!FX37,1))</f>
        <v/>
      </c>
      <c r="FW30" s="54" t="str">
        <f>IF(ISBLANK(Paramètres!$B36),"",COUNTIF(Codes!FY37,1))</f>
        <v/>
      </c>
      <c r="FX30" s="54" t="str">
        <f>IF(ISBLANK(Paramètres!$B36),"",COUNTIF(Codes!FZ37,1))</f>
        <v/>
      </c>
      <c r="FY30" s="54" t="str">
        <f>IF(ISBLANK(Paramètres!$B36),"",COUNTIF(Codes!GA37,1))</f>
        <v/>
      </c>
      <c r="FZ30" s="54" t="str">
        <f>IF(ISBLANK(Paramètres!$B36),"",COUNTIF(Codes!GB37,1))</f>
        <v/>
      </c>
      <c r="GA30" s="54" t="str">
        <f>IF(ISBLANK(Paramètres!$B36),"",COUNTIF(Codes!GC37,1))</f>
        <v/>
      </c>
      <c r="GB30" s="54" t="str">
        <f>IF(ISBLANK(Paramètres!$B36),"",COUNTIF(Codes!GD37,1))</f>
        <v/>
      </c>
      <c r="GC30" s="54" t="str">
        <f>IF(ISBLANK(Paramètres!$B36),"",COUNTIF(Codes!GE37,1))</f>
        <v/>
      </c>
      <c r="GD30" s="54" t="str">
        <f>IF(ISBLANK(Paramètres!$B36),"",COUNTIF(Codes!GF37,1))</f>
        <v/>
      </c>
      <c r="GE30" s="54" t="str">
        <f>IF(ISBLANK(Paramètres!$B36),"",COUNTIF(Codes!GG37,1))</f>
        <v/>
      </c>
      <c r="GF30" s="54" t="str">
        <f>IF(ISBLANK(Paramètres!$B36),"",COUNTIF(Codes!GH37,1))</f>
        <v/>
      </c>
      <c r="GG30" s="54" t="str">
        <f>IF(ISBLANK(Paramètres!$B36),"",COUNTIF(Codes!GI37,1))</f>
        <v/>
      </c>
      <c r="GH30" s="54" t="str">
        <f>IF(ISBLANK(Paramètres!$B36),"",COUNTIF(Codes!GJ37,1))</f>
        <v/>
      </c>
      <c r="GI30" s="54" t="str">
        <f>IF(ISBLANK(Paramètres!$B36),"",COUNTIF(Codes!GK37,1))</f>
        <v/>
      </c>
      <c r="GJ30" s="54" t="str">
        <f>IF(ISBLANK(Paramètres!$B36),"",COUNTIF(Codes!GL37,1))</f>
        <v/>
      </c>
      <c r="GK30" s="54" t="str">
        <f>IF(ISBLANK(Paramètres!$B36),"",COUNTIF(Codes!GM37,1))</f>
        <v/>
      </c>
      <c r="GL30" s="54" t="str">
        <f>IF(ISBLANK(Paramètres!$B36),"",COUNTIF(Codes!GN37,1))</f>
        <v/>
      </c>
      <c r="GM30" s="54" t="str">
        <f>IF(ISBLANK(Paramètres!B36),"",AVERAGE(B30:CX30))</f>
        <v/>
      </c>
      <c r="GN30" s="54" t="str">
        <f>IF(ISBLANK(Paramètres!B36),"",AVERAGE(CY30:GL30))</f>
        <v/>
      </c>
      <c r="GO30" s="54" t="str">
        <f>IF(ISBLANK(Paramètres!B36),"",AVERAGE(C30:GL30))</f>
        <v/>
      </c>
      <c r="GP30" s="54" t="str">
        <f>IF(ISBLANK(Paramètres!B36),"",AVERAGE(CY30:DZ30))</f>
        <v/>
      </c>
      <c r="GQ30" s="54" t="str">
        <f>IF(ISBLANK(Paramètres!B36),"",AVERAGE(EA30:FK30))</f>
        <v/>
      </c>
      <c r="GR30" s="54" t="str">
        <f>IF(ISBLANK(Paramètres!B36),"",AVERAGE(FL30:FW30))</f>
        <v/>
      </c>
      <c r="GS30" s="54" t="str">
        <f>IF(ISBLANK(Paramètres!B36),"",AVERAGE(FX30:GL30))</f>
        <v/>
      </c>
      <c r="GT30" s="54" t="str">
        <f>IF(ISBLANK(Paramètres!B36),"",AVERAGE(Calculs!M30:R30,Calculs!AN30:AY30,Calculs!BE30:BI30,Calculs!BT30:BX30,Calculs!CD30:CO30))</f>
        <v/>
      </c>
      <c r="GU30" s="54" t="str">
        <f>IF(ISBLANK(Paramètres!B36),"",AVERAGE(Calculs!AI30:AM30,Calculs!BJ30:BP30,Calculs!BY30:CC30))</f>
        <v/>
      </c>
      <c r="GV30" s="54" t="str">
        <f>IF(ISBLANK(Paramètres!B36),"",AVERAGE(Calculs!B30:L30,Calculs!S30:AH30,Calculs!AZ30:BD30,Calculs!BQ30:BS30))</f>
        <v/>
      </c>
      <c r="GW30" s="54" t="str">
        <f>IF(ISBLANK(Paramètres!B36),"",AVERAGE(CP30:CX30))</f>
        <v/>
      </c>
    </row>
    <row r="31" spans="1:205" s="23" customFormat="1" ht="24" customHeight="1" thickBot="1" x14ac:dyDescent="0.4">
      <c r="A31" s="22" t="str">
        <f>Codes!C38</f>
        <v/>
      </c>
      <c r="B31" s="54" t="str">
        <f>IF(ISBLANK(Paramètres!$B37),"",COUNTIF(Codes!D38,1))</f>
        <v/>
      </c>
      <c r="C31" s="54" t="str">
        <f>IF(ISBLANK(Paramètres!$B37),"",COUNTIF(Codes!E38,1))</f>
        <v/>
      </c>
      <c r="D31" s="54" t="str">
        <f>IF(ISBLANK(Paramètres!$B37),"",COUNTIF(Codes!F38,1))</f>
        <v/>
      </c>
      <c r="E31" s="54" t="str">
        <f>IF(ISBLANK(Paramètres!$B37),"",COUNTIF(Codes!G38,1))</f>
        <v/>
      </c>
      <c r="F31" s="54" t="str">
        <f>IF(ISBLANK(Paramètres!$B37),"",COUNTIF(Codes!H38,1))</f>
        <v/>
      </c>
      <c r="G31" s="54" t="str">
        <f>IF(ISBLANK(Paramètres!$B37),"",COUNTIF(Codes!I38,1))</f>
        <v/>
      </c>
      <c r="H31" s="54" t="str">
        <f>IF(ISBLANK(Paramètres!$B37),"",COUNTIF(Codes!J38,1))</f>
        <v/>
      </c>
      <c r="I31" s="54" t="str">
        <f>IF(ISBLANK(Paramètres!$B37),"",COUNTIF(Codes!K38,1))</f>
        <v/>
      </c>
      <c r="J31" s="54" t="str">
        <f>IF(ISBLANK(Paramètres!$B37),"",COUNTIF(Codes!L38,1))</f>
        <v/>
      </c>
      <c r="K31" s="54" t="str">
        <f>IF(ISBLANK(Paramètres!$B37),"",COUNTIF(Codes!M38,1))</f>
        <v/>
      </c>
      <c r="L31" s="54" t="str">
        <f>IF(ISBLANK(Paramètres!$B37),"",COUNTIF(Codes!N38,1))</f>
        <v/>
      </c>
      <c r="M31" s="54" t="str">
        <f>IF(ISBLANK(Paramètres!$B37),"",COUNTIF(Codes!O38,1))</f>
        <v/>
      </c>
      <c r="N31" s="54" t="str">
        <f>IF(ISBLANK(Paramètres!$B37),"",COUNTIF(Codes!P38,1))</f>
        <v/>
      </c>
      <c r="O31" s="54" t="str">
        <f>IF(ISBLANK(Paramètres!$B37),"",COUNTIF(Codes!Q38,1))</f>
        <v/>
      </c>
      <c r="P31" s="54" t="str">
        <f>IF(ISBLANK(Paramètres!$B37),"",COUNTIF(Codes!R38,1))</f>
        <v/>
      </c>
      <c r="Q31" s="54" t="str">
        <f>IF(ISBLANK(Paramètres!$B37),"",COUNTIF(Codes!S38,1))</f>
        <v/>
      </c>
      <c r="R31" s="54" t="str">
        <f>IF(ISBLANK(Paramètres!$B37),"",COUNTIF(Codes!T38,1))</f>
        <v/>
      </c>
      <c r="S31" s="54" t="str">
        <f>IF(ISBLANK(Paramètres!$B37),"",COUNTIF(Codes!U38,1))</f>
        <v/>
      </c>
      <c r="T31" s="54" t="str">
        <f>IF(ISBLANK(Paramètres!$B37),"",COUNTIF(Codes!V38,1))</f>
        <v/>
      </c>
      <c r="U31" s="54" t="str">
        <f>IF(ISBLANK(Paramètres!$B37),"",COUNTIF(Codes!W38,1))</f>
        <v/>
      </c>
      <c r="V31" s="54" t="str">
        <f>IF(ISBLANK(Paramètres!$B37),"",COUNTIF(Codes!X38,1))</f>
        <v/>
      </c>
      <c r="W31" s="54" t="str">
        <f>IF(ISBLANK(Paramètres!$B37),"",COUNTIF(Codes!Y38,1))</f>
        <v/>
      </c>
      <c r="X31" s="54" t="str">
        <f>IF(ISBLANK(Paramètres!$B37),"",COUNTIF(Codes!Z38,1))</f>
        <v/>
      </c>
      <c r="Y31" s="54" t="str">
        <f>IF(ISBLANK(Paramètres!$B37),"",COUNTIF(Codes!AA38,1))</f>
        <v/>
      </c>
      <c r="Z31" s="54" t="str">
        <f>IF(ISBLANK(Paramètres!$B37),"",COUNTIF(Codes!AB38,1))</f>
        <v/>
      </c>
      <c r="AA31" s="54" t="str">
        <f>IF(ISBLANK(Paramètres!$B37),"",COUNTIF(Codes!AC38,1))</f>
        <v/>
      </c>
      <c r="AB31" s="54" t="str">
        <f>IF(ISBLANK(Paramètres!$B37),"",COUNTIF(Codes!AD38,1))</f>
        <v/>
      </c>
      <c r="AC31" s="54" t="str">
        <f>IF(ISBLANK(Paramètres!$B37),"",COUNTIF(Codes!AE38,1))</f>
        <v/>
      </c>
      <c r="AD31" s="54" t="str">
        <f>IF(ISBLANK(Paramètres!$B37),"",COUNTIF(Codes!AF38,1))</f>
        <v/>
      </c>
      <c r="AE31" s="54" t="str">
        <f>IF(ISBLANK(Paramètres!$B37),"",COUNTIF(Codes!AG38,1))</f>
        <v/>
      </c>
      <c r="AF31" s="54" t="str">
        <f>IF(ISBLANK(Paramètres!$B37),"",COUNTIF(Codes!AH38,1))</f>
        <v/>
      </c>
      <c r="AG31" s="54" t="str">
        <f>IF(ISBLANK(Paramètres!$B37),"",COUNTIF(Codes!AI38,1))</f>
        <v/>
      </c>
      <c r="AH31" s="54" t="str">
        <f>IF(ISBLANK(Paramètres!$B37),"",COUNTIF(Codes!AJ38,1))</f>
        <v/>
      </c>
      <c r="AI31" s="54" t="str">
        <f>IF(ISBLANK(Paramètres!$B37),"",COUNTIF(Codes!AK38,1))</f>
        <v/>
      </c>
      <c r="AJ31" s="54" t="str">
        <f>IF(ISBLANK(Paramètres!$B37),"",COUNTIF(Codes!AL38,1))</f>
        <v/>
      </c>
      <c r="AK31" s="54" t="str">
        <f>IF(ISBLANK(Paramètres!$B37),"",COUNTIF(Codes!AM38,1))</f>
        <v/>
      </c>
      <c r="AL31" s="54" t="str">
        <f>IF(ISBLANK(Paramètres!$B37),"",COUNTIF(Codes!AN38,1))</f>
        <v/>
      </c>
      <c r="AM31" s="54" t="str">
        <f>IF(ISBLANK(Paramètres!$B37),"",COUNTIF(Codes!AO38,1))</f>
        <v/>
      </c>
      <c r="AN31" s="54" t="str">
        <f>IF(ISBLANK(Paramètres!$B37),"",COUNTIF(Codes!AP38,1))</f>
        <v/>
      </c>
      <c r="AO31" s="54" t="str">
        <f>IF(ISBLANK(Paramètres!$B37),"",COUNTIF(Codes!AQ38,1))</f>
        <v/>
      </c>
      <c r="AP31" s="54" t="str">
        <f>IF(ISBLANK(Paramètres!$B37),"",COUNTIF(Codes!AR38,1))</f>
        <v/>
      </c>
      <c r="AQ31" s="54" t="str">
        <f>IF(ISBLANK(Paramètres!$B37),"",COUNTIF(Codes!AS38,1))</f>
        <v/>
      </c>
      <c r="AR31" s="54" t="str">
        <f>IF(ISBLANK(Paramètres!$B37),"",COUNTIF(Codes!AT38,1))</f>
        <v/>
      </c>
      <c r="AS31" s="54" t="str">
        <f>IF(ISBLANK(Paramètres!$B37),"",COUNTIF(Codes!AU38,1))</f>
        <v/>
      </c>
      <c r="AT31" s="54" t="str">
        <f>IF(ISBLANK(Paramètres!$B37),"",COUNTIF(Codes!AV38,1))</f>
        <v/>
      </c>
      <c r="AU31" s="54" t="str">
        <f>IF(ISBLANK(Paramètres!$B37),"",COUNTIF(Codes!AW38,1))</f>
        <v/>
      </c>
      <c r="AV31" s="54" t="str">
        <f>IF(ISBLANK(Paramètres!$B37),"",COUNTIF(Codes!AX38,1))</f>
        <v/>
      </c>
      <c r="AW31" s="54" t="str">
        <f>IF(ISBLANK(Paramètres!$B37),"",COUNTIF(Codes!AY38,1))</f>
        <v/>
      </c>
      <c r="AX31" s="54" t="str">
        <f>IF(ISBLANK(Paramètres!$B37),"",COUNTIF(Codes!AZ38,1))</f>
        <v/>
      </c>
      <c r="AY31" s="54" t="str">
        <f>IF(ISBLANK(Paramètres!$B37),"",COUNTIF(Codes!BA38,1))</f>
        <v/>
      </c>
      <c r="AZ31" s="54" t="str">
        <f>IF(ISBLANK(Paramètres!$B37),"",COUNTIF(Codes!BB38,1))</f>
        <v/>
      </c>
      <c r="BA31" s="54" t="str">
        <f>IF(ISBLANK(Paramètres!$B37),"",COUNTIF(Codes!BC38,1))</f>
        <v/>
      </c>
      <c r="BB31" s="54" t="str">
        <f>IF(ISBLANK(Paramètres!$B37),"",COUNTIF(Codes!BD38,1))</f>
        <v/>
      </c>
      <c r="BC31" s="54" t="str">
        <f>IF(ISBLANK(Paramètres!$B37),"",COUNTIF(Codes!BE38,1))</f>
        <v/>
      </c>
      <c r="BD31" s="54" t="str">
        <f>IF(ISBLANK(Paramètres!$B37),"",COUNTIF(Codes!BF38,1))</f>
        <v/>
      </c>
      <c r="BE31" s="54" t="str">
        <f>IF(ISBLANK(Paramètres!$B37),"",COUNTIF(Codes!BG38,1))</f>
        <v/>
      </c>
      <c r="BF31" s="54" t="str">
        <f>IF(ISBLANK(Paramètres!$B37),"",COUNTIF(Codes!BH38,1))</f>
        <v/>
      </c>
      <c r="BG31" s="54" t="str">
        <f>IF(ISBLANK(Paramètres!$B37),"",COUNTIF(Codes!BI38,1))</f>
        <v/>
      </c>
      <c r="BH31" s="54" t="str">
        <f>IF(ISBLANK(Paramètres!$B37),"",COUNTIF(Codes!BJ38,1))</f>
        <v/>
      </c>
      <c r="BI31" s="54" t="str">
        <f>IF(ISBLANK(Paramètres!$B37),"",COUNTIF(Codes!BK38,1))</f>
        <v/>
      </c>
      <c r="BJ31" s="54" t="str">
        <f>IF(ISBLANK(Paramètres!$B37),"",COUNTIF(Codes!BL38,1))</f>
        <v/>
      </c>
      <c r="BK31" s="54" t="str">
        <f>IF(ISBLANK(Paramètres!$B37),"",COUNTIF(Codes!BM38,1))</f>
        <v/>
      </c>
      <c r="BL31" s="54" t="str">
        <f>IF(ISBLANK(Paramètres!$B37),"",COUNTIF(Codes!BN38,1))</f>
        <v/>
      </c>
      <c r="BM31" s="54" t="str">
        <f>IF(ISBLANK(Paramètres!$B37),"",COUNTIF(Codes!BO38,1))</f>
        <v/>
      </c>
      <c r="BN31" s="54" t="str">
        <f>IF(ISBLANK(Paramètres!$B37),"",COUNTIF(Codes!BP38,1))</f>
        <v/>
      </c>
      <c r="BO31" s="54" t="str">
        <f>IF(ISBLANK(Paramètres!$B37),"",COUNTIF(Codes!BQ38,1))</f>
        <v/>
      </c>
      <c r="BP31" s="54" t="str">
        <f>IF(ISBLANK(Paramètres!$B37),"",COUNTIF(Codes!BR38,1))</f>
        <v/>
      </c>
      <c r="BQ31" s="54" t="str">
        <f>IF(ISBLANK(Paramètres!$B37),"",COUNTIF(Codes!BS38,1))</f>
        <v/>
      </c>
      <c r="BR31" s="54" t="str">
        <f>IF(ISBLANK(Paramètres!$B37),"",COUNTIF(Codes!BT38,1))</f>
        <v/>
      </c>
      <c r="BS31" s="54" t="str">
        <f>IF(ISBLANK(Paramètres!$B37),"",COUNTIF(Codes!BU38,1))</f>
        <v/>
      </c>
      <c r="BT31" s="54" t="str">
        <f>IF(ISBLANK(Paramètres!$B37),"",COUNTIF(Codes!BV38,1))</f>
        <v/>
      </c>
      <c r="BU31" s="54" t="str">
        <f>IF(ISBLANK(Paramètres!$B37),"",COUNTIF(Codes!BW38,1))</f>
        <v/>
      </c>
      <c r="BV31" s="54" t="str">
        <f>IF(ISBLANK(Paramètres!$B37),"",COUNTIF(Codes!BX38,1))</f>
        <v/>
      </c>
      <c r="BW31" s="54" t="str">
        <f>IF(ISBLANK(Paramètres!$B37),"",COUNTIF(Codes!BY38,1))</f>
        <v/>
      </c>
      <c r="BX31" s="54" t="str">
        <f>IF(ISBLANK(Paramètres!$B37),"",COUNTIF(Codes!BZ38,1))</f>
        <v/>
      </c>
      <c r="BY31" s="54" t="str">
        <f>IF(ISBLANK(Paramètres!$B37),"",COUNTIF(Codes!CA38,1))</f>
        <v/>
      </c>
      <c r="BZ31" s="54" t="str">
        <f>IF(ISBLANK(Paramètres!$B37),"",COUNTIF(Codes!CB38,1))</f>
        <v/>
      </c>
      <c r="CA31" s="54" t="str">
        <f>IF(ISBLANK(Paramètres!$B37),"",COUNTIF(Codes!CC38,1))</f>
        <v/>
      </c>
      <c r="CB31" s="54" t="str">
        <f>IF(ISBLANK(Paramètres!$B37),"",COUNTIF(Codes!CD38,1))</f>
        <v/>
      </c>
      <c r="CC31" s="54" t="str">
        <f>IF(ISBLANK(Paramètres!$B37),"",COUNTIF(Codes!CE38,1))</f>
        <v/>
      </c>
      <c r="CD31" s="54" t="str">
        <f>IF(ISBLANK(Paramètres!$B37),"",COUNTIF(Codes!CF38,1))</f>
        <v/>
      </c>
      <c r="CE31" s="54" t="str">
        <f>IF(ISBLANK(Paramètres!$B37),"",COUNTIF(Codes!CG38,1))</f>
        <v/>
      </c>
      <c r="CF31" s="54" t="str">
        <f>IF(ISBLANK(Paramètres!$B37),"",COUNTIF(Codes!CH38,1))</f>
        <v/>
      </c>
      <c r="CG31" s="54" t="str">
        <f>IF(ISBLANK(Paramètres!$B37),"",COUNTIF(Codes!CI38,1))</f>
        <v/>
      </c>
      <c r="CH31" s="54" t="str">
        <f>IF(ISBLANK(Paramètres!$B37),"",COUNTIF(Codes!CJ38,1))</f>
        <v/>
      </c>
      <c r="CI31" s="54" t="str">
        <f>IF(ISBLANK(Paramètres!$B37),"",COUNTIF(Codes!CK38,1))</f>
        <v/>
      </c>
      <c r="CJ31" s="54" t="str">
        <f>IF(ISBLANK(Paramètres!$B37),"",COUNTIF(Codes!CL38,1))</f>
        <v/>
      </c>
      <c r="CK31" s="54" t="str">
        <f>IF(ISBLANK(Paramètres!$B37),"",COUNTIF(Codes!CM38,1))</f>
        <v/>
      </c>
      <c r="CL31" s="54" t="str">
        <f>IF(ISBLANK(Paramètres!$B37),"",COUNTIF(Codes!CN38,1))</f>
        <v/>
      </c>
      <c r="CM31" s="54" t="str">
        <f>IF(ISBLANK(Paramètres!$B37),"",COUNTIF(Codes!CO38,1))</f>
        <v/>
      </c>
      <c r="CN31" s="54" t="str">
        <f>IF(ISBLANK(Paramètres!$B37),"",COUNTIF(Codes!CP38,1))</f>
        <v/>
      </c>
      <c r="CO31" s="54" t="str">
        <f>IF(ISBLANK(Paramètres!$B37),"",COUNTIF(Codes!CQ38,1))</f>
        <v/>
      </c>
      <c r="CP31" s="54" t="str">
        <f>IF(ISBLANK(Paramètres!$B37),"",COUNTIF(Codes!CR38,1))</f>
        <v/>
      </c>
      <c r="CQ31" s="54" t="str">
        <f>IF(ISBLANK(Paramètres!$B37),"",COUNTIF(Codes!CS38,1))</f>
        <v/>
      </c>
      <c r="CR31" s="54" t="str">
        <f>IF(ISBLANK(Paramètres!$B37),"",COUNTIF(Codes!CT38,1))</f>
        <v/>
      </c>
      <c r="CS31" s="54" t="str">
        <f>IF(ISBLANK(Paramètres!$B37),"",COUNTIF(Codes!CU38,1))</f>
        <v/>
      </c>
      <c r="CT31" s="54" t="str">
        <f>IF(ISBLANK(Paramètres!$B37),"",COUNTIF(Codes!CV38,1))</f>
        <v/>
      </c>
      <c r="CU31" s="54" t="str">
        <f>IF(ISBLANK(Paramètres!$B37),"",COUNTIF(Codes!CW38,1))</f>
        <v/>
      </c>
      <c r="CV31" s="54" t="str">
        <f>IF(ISBLANK(Paramètres!$B37),"",COUNTIF(Codes!CX38,1))</f>
        <v/>
      </c>
      <c r="CW31" s="54" t="str">
        <f>IF(ISBLANK(Paramètres!$B37),"",COUNTIF(Codes!CY38,1))</f>
        <v/>
      </c>
      <c r="CX31" s="54" t="str">
        <f>IF(ISBLANK(Paramètres!$B37),"",COUNTIF(Codes!CZ38,1))</f>
        <v/>
      </c>
      <c r="CY31" s="54" t="str">
        <f>IF(ISBLANK(Paramètres!$B37),"",COUNTIF(Codes!DA38,1))</f>
        <v/>
      </c>
      <c r="CZ31" s="54" t="str">
        <f>IF(ISBLANK(Paramètres!$B37),"",COUNTIF(Codes!DB38,1))</f>
        <v/>
      </c>
      <c r="DA31" s="54" t="str">
        <f>IF(ISBLANK(Paramètres!$B37),"",COUNTIF(Codes!DC38,1))</f>
        <v/>
      </c>
      <c r="DB31" s="54" t="str">
        <f>IF(ISBLANK(Paramètres!$B37),"",COUNTIF(Codes!DD38,1))</f>
        <v/>
      </c>
      <c r="DC31" s="54" t="str">
        <f>IF(ISBLANK(Paramètres!$B37),"",COUNTIF(Codes!DE38,1))</f>
        <v/>
      </c>
      <c r="DD31" s="54" t="str">
        <f>IF(ISBLANK(Paramètres!$B37),"",COUNTIF(Codes!DF38,1))</f>
        <v/>
      </c>
      <c r="DE31" s="54" t="str">
        <f>IF(ISBLANK(Paramètres!$B37),"",COUNTIF(Codes!DG38,1))</f>
        <v/>
      </c>
      <c r="DF31" s="54" t="str">
        <f>IF(ISBLANK(Paramètres!$B37),"",COUNTIF(Codes!DH38,1))</f>
        <v/>
      </c>
      <c r="DG31" s="54" t="str">
        <f>IF(ISBLANK(Paramètres!$B37),"",COUNTIF(Codes!DI38,1))</f>
        <v/>
      </c>
      <c r="DH31" s="54" t="str">
        <f>IF(ISBLANK(Paramètres!$B37),"",COUNTIF(Codes!DJ38,1))</f>
        <v/>
      </c>
      <c r="DI31" s="54" t="str">
        <f>IF(ISBLANK(Paramètres!$B37),"",COUNTIF(Codes!DK38,1))</f>
        <v/>
      </c>
      <c r="DJ31" s="54" t="str">
        <f>IF(ISBLANK(Paramètres!$B37),"",COUNTIF(Codes!DL38,1))</f>
        <v/>
      </c>
      <c r="DK31" s="54" t="str">
        <f>IF(ISBLANK(Paramètres!$B37),"",COUNTIF(Codes!DM38,1))</f>
        <v/>
      </c>
      <c r="DL31" s="54" t="str">
        <f>IF(ISBLANK(Paramètres!$B37),"",COUNTIF(Codes!DN38,1))</f>
        <v/>
      </c>
      <c r="DM31" s="54" t="str">
        <f>IF(ISBLANK(Paramètres!$B37),"",COUNTIF(Codes!DO38,1))</f>
        <v/>
      </c>
      <c r="DN31" s="54" t="str">
        <f>IF(ISBLANK(Paramètres!$B37),"",COUNTIF(Codes!DP38,1))</f>
        <v/>
      </c>
      <c r="DO31" s="54" t="str">
        <f>IF(ISBLANK(Paramètres!$B37),"",COUNTIF(Codes!DQ38,1))</f>
        <v/>
      </c>
      <c r="DP31" s="54" t="str">
        <f>IF(ISBLANK(Paramètres!$B37),"",COUNTIF(Codes!DR38,1))</f>
        <v/>
      </c>
      <c r="DQ31" s="54" t="str">
        <f>IF(ISBLANK(Paramètres!$B37),"",COUNTIF(Codes!DS38,1))</f>
        <v/>
      </c>
      <c r="DR31" s="54" t="str">
        <f>IF(ISBLANK(Paramètres!$B37),"",COUNTIF(Codes!DT38,1))</f>
        <v/>
      </c>
      <c r="DS31" s="54" t="str">
        <f>IF(ISBLANK(Paramètres!$B37),"",COUNTIF(Codes!DU38,1))</f>
        <v/>
      </c>
      <c r="DT31" s="54" t="str">
        <f>IF(ISBLANK(Paramètres!$B37),"",COUNTIF(Codes!DV38,1))</f>
        <v/>
      </c>
      <c r="DU31" s="54" t="str">
        <f>IF(ISBLANK(Paramètres!$B37),"",COUNTIF(Codes!DW38,1))</f>
        <v/>
      </c>
      <c r="DV31" s="54" t="str">
        <f>IF(ISBLANK(Paramètres!$B37),"",COUNTIF(Codes!DX38,1))</f>
        <v/>
      </c>
      <c r="DW31" s="54" t="str">
        <f>IF(ISBLANK(Paramètres!$B37),"",COUNTIF(Codes!DY38,1))</f>
        <v/>
      </c>
      <c r="DX31" s="54" t="str">
        <f>IF(ISBLANK(Paramètres!$B37),"",COUNTIF(Codes!DZ38,1))</f>
        <v/>
      </c>
      <c r="DY31" s="54" t="str">
        <f>IF(ISBLANK(Paramètres!$B37),"",COUNTIF(Codes!EA38,1))</f>
        <v/>
      </c>
      <c r="DZ31" s="54" t="str">
        <f>IF(ISBLANK(Paramètres!$B37),"",COUNTIF(Codes!EB38,1))</f>
        <v/>
      </c>
      <c r="EA31" s="54" t="str">
        <f>IF(ISBLANK(Paramètres!$B37),"",COUNTIF(Codes!EC38,1))</f>
        <v/>
      </c>
      <c r="EB31" s="54" t="str">
        <f>IF(ISBLANK(Paramètres!$B37),"",COUNTIF(Codes!ED38,1))</f>
        <v/>
      </c>
      <c r="EC31" s="54" t="str">
        <f>IF(ISBLANK(Paramètres!$B37),"",COUNTIF(Codes!EE38,1))</f>
        <v/>
      </c>
      <c r="ED31" s="54" t="str">
        <f>IF(ISBLANK(Paramètres!$B37),"",COUNTIF(Codes!EF38,1))</f>
        <v/>
      </c>
      <c r="EE31" s="54" t="str">
        <f>IF(ISBLANK(Paramètres!$B37),"",COUNTIF(Codes!EG38,1))</f>
        <v/>
      </c>
      <c r="EF31" s="54" t="str">
        <f>IF(ISBLANK(Paramètres!$B37),"",COUNTIF(Codes!EH38,1))</f>
        <v/>
      </c>
      <c r="EG31" s="54" t="str">
        <f>IF(ISBLANK(Paramètres!$B37),"",COUNTIF(Codes!EI38,1))</f>
        <v/>
      </c>
      <c r="EH31" s="54" t="str">
        <f>IF(ISBLANK(Paramètres!$B37),"",COUNTIF(Codes!EJ38,1))</f>
        <v/>
      </c>
      <c r="EI31" s="54" t="str">
        <f>IF(ISBLANK(Paramètres!$B37),"",COUNTIF(Codes!EK38,1))</f>
        <v/>
      </c>
      <c r="EJ31" s="54" t="str">
        <f>IF(ISBLANK(Paramètres!$B37),"",COUNTIF(Codes!EL38,1))</f>
        <v/>
      </c>
      <c r="EK31" s="54" t="str">
        <f>IF(ISBLANK(Paramètres!$B37),"",COUNTIF(Codes!EM38,1))</f>
        <v/>
      </c>
      <c r="EL31" s="54" t="str">
        <f>IF(ISBLANK(Paramètres!$B37),"",COUNTIF(Codes!EN38,1))</f>
        <v/>
      </c>
      <c r="EM31" s="54" t="str">
        <f>IF(ISBLANK(Paramètres!$B37),"",COUNTIF(Codes!EO38,1))</f>
        <v/>
      </c>
      <c r="EN31" s="54" t="str">
        <f>IF(ISBLANK(Paramètres!$B37),"",COUNTIF(Codes!EP38,1))</f>
        <v/>
      </c>
      <c r="EO31" s="54" t="str">
        <f>IF(ISBLANK(Paramètres!$B37),"",COUNTIF(Codes!EQ38,1))</f>
        <v/>
      </c>
      <c r="EP31" s="54" t="str">
        <f>IF(ISBLANK(Paramètres!$B37),"",COUNTIF(Codes!ER38,1))</f>
        <v/>
      </c>
      <c r="EQ31" s="54" t="str">
        <f>IF(ISBLANK(Paramètres!$B37),"",COUNTIF(Codes!ES38,1))</f>
        <v/>
      </c>
      <c r="ER31" s="54" t="str">
        <f>IF(ISBLANK(Paramètres!$B37),"",COUNTIF(Codes!ET38,1))</f>
        <v/>
      </c>
      <c r="ES31" s="54" t="str">
        <f>IF(ISBLANK(Paramètres!$B37),"",COUNTIF(Codes!EU38,1))</f>
        <v/>
      </c>
      <c r="ET31" s="54" t="str">
        <f>IF(ISBLANK(Paramètres!$B37),"",COUNTIF(Codes!EV38,1))</f>
        <v/>
      </c>
      <c r="EU31" s="54" t="str">
        <f>IF(ISBLANK(Paramètres!$B37),"",COUNTIF(Codes!EW38,1))</f>
        <v/>
      </c>
      <c r="EV31" s="54" t="str">
        <f>IF(ISBLANK(Paramètres!$B37),"",COUNTIF(Codes!EX38,1))</f>
        <v/>
      </c>
      <c r="EW31" s="54" t="str">
        <f>IF(ISBLANK(Paramètres!$B37),"",COUNTIF(Codes!EY38,1))</f>
        <v/>
      </c>
      <c r="EX31" s="54" t="str">
        <f>IF(ISBLANK(Paramètres!$B37),"",COUNTIF(Codes!EZ38,1))</f>
        <v/>
      </c>
      <c r="EY31" s="54" t="str">
        <f>IF(ISBLANK(Paramètres!$B37),"",COUNTIF(Codes!FA38,1))</f>
        <v/>
      </c>
      <c r="EZ31" s="54" t="str">
        <f>IF(ISBLANK(Paramètres!$B37),"",COUNTIF(Codes!FB38,1))</f>
        <v/>
      </c>
      <c r="FA31" s="54" t="str">
        <f>IF(ISBLANK(Paramètres!$B37),"",COUNTIF(Codes!FC38,1))</f>
        <v/>
      </c>
      <c r="FB31" s="54" t="str">
        <f>IF(ISBLANK(Paramètres!$B37),"",COUNTIF(Codes!FD38,1))</f>
        <v/>
      </c>
      <c r="FC31" s="54" t="str">
        <f>IF(ISBLANK(Paramètres!$B37),"",COUNTIF(Codes!FE38,1))</f>
        <v/>
      </c>
      <c r="FD31" s="54" t="str">
        <f>IF(ISBLANK(Paramètres!$B37),"",COUNTIF(Codes!FF38,1))</f>
        <v/>
      </c>
      <c r="FE31" s="54" t="str">
        <f>IF(ISBLANK(Paramètres!$B37),"",COUNTIF(Codes!FG38,1))</f>
        <v/>
      </c>
      <c r="FF31" s="54" t="str">
        <f>IF(ISBLANK(Paramètres!$B37),"",COUNTIF(Codes!FH38,1))</f>
        <v/>
      </c>
      <c r="FG31" s="54" t="str">
        <f>IF(ISBLANK(Paramètres!$B37),"",COUNTIF(Codes!FI38,1))</f>
        <v/>
      </c>
      <c r="FH31" s="54" t="str">
        <f>IF(ISBLANK(Paramètres!$B37),"",COUNTIF(Codes!FJ38,1))</f>
        <v/>
      </c>
      <c r="FI31" s="54" t="str">
        <f>IF(ISBLANK(Paramètres!$B37),"",COUNTIF(Codes!FK38,1))</f>
        <v/>
      </c>
      <c r="FJ31" s="54" t="str">
        <f>IF(ISBLANK(Paramètres!$B37),"",COUNTIF(Codes!FL38,1))</f>
        <v/>
      </c>
      <c r="FK31" s="54" t="str">
        <f>IF(ISBLANK(Paramètres!$B37),"",COUNTIF(Codes!FM38,1))</f>
        <v/>
      </c>
      <c r="FL31" s="54" t="str">
        <f>IF(ISBLANK(Paramètres!$B37),"",COUNTIF(Codes!FN38,1))</f>
        <v/>
      </c>
      <c r="FM31" s="54" t="str">
        <f>IF(ISBLANK(Paramètres!$B37),"",COUNTIF(Codes!FO38,1))</f>
        <v/>
      </c>
      <c r="FN31" s="54" t="str">
        <f>IF(ISBLANK(Paramètres!$B37),"",COUNTIF(Codes!FP38,1))</f>
        <v/>
      </c>
      <c r="FO31" s="54" t="str">
        <f>IF(ISBLANK(Paramètres!$B37),"",COUNTIF(Codes!FQ38,1))</f>
        <v/>
      </c>
      <c r="FP31" s="54" t="str">
        <f>IF(ISBLANK(Paramètres!$B37),"",COUNTIF(Codes!FR38,1))</f>
        <v/>
      </c>
      <c r="FQ31" s="54" t="str">
        <f>IF(ISBLANK(Paramètres!$B37),"",COUNTIF(Codes!FS38,1))</f>
        <v/>
      </c>
      <c r="FR31" s="54" t="str">
        <f>IF(ISBLANK(Paramètres!$B37),"",COUNTIF(Codes!FT38,1))</f>
        <v/>
      </c>
      <c r="FS31" s="54" t="str">
        <f>IF(ISBLANK(Paramètres!$B37),"",COUNTIF(Codes!FU38,1))</f>
        <v/>
      </c>
      <c r="FT31" s="54" t="str">
        <f>IF(ISBLANK(Paramètres!$B37),"",COUNTIF(Codes!FV38,1))</f>
        <v/>
      </c>
      <c r="FU31" s="54" t="str">
        <f>IF(ISBLANK(Paramètres!$B37),"",COUNTIF(Codes!FW38,1))</f>
        <v/>
      </c>
      <c r="FV31" s="54" t="str">
        <f>IF(ISBLANK(Paramètres!$B37),"",COUNTIF(Codes!FX38,1))</f>
        <v/>
      </c>
      <c r="FW31" s="54" t="str">
        <f>IF(ISBLANK(Paramètres!$B37),"",COUNTIF(Codes!FY38,1))</f>
        <v/>
      </c>
      <c r="FX31" s="54" t="str">
        <f>IF(ISBLANK(Paramètres!$B37),"",COUNTIF(Codes!FZ38,1))</f>
        <v/>
      </c>
      <c r="FY31" s="54" t="str">
        <f>IF(ISBLANK(Paramètres!$B37),"",COUNTIF(Codes!GA38,1))</f>
        <v/>
      </c>
      <c r="FZ31" s="54" t="str">
        <f>IF(ISBLANK(Paramètres!$B37),"",COUNTIF(Codes!GB38,1))</f>
        <v/>
      </c>
      <c r="GA31" s="54" t="str">
        <f>IF(ISBLANK(Paramètres!$B37),"",COUNTIF(Codes!GC38,1))</f>
        <v/>
      </c>
      <c r="GB31" s="54" t="str">
        <f>IF(ISBLANK(Paramètres!$B37),"",COUNTIF(Codes!GD38,1))</f>
        <v/>
      </c>
      <c r="GC31" s="54" t="str">
        <f>IF(ISBLANK(Paramètres!$B37),"",COUNTIF(Codes!GE38,1))</f>
        <v/>
      </c>
      <c r="GD31" s="54" t="str">
        <f>IF(ISBLANK(Paramètres!$B37),"",COUNTIF(Codes!GF38,1))</f>
        <v/>
      </c>
      <c r="GE31" s="54" t="str">
        <f>IF(ISBLANK(Paramètres!$B37),"",COUNTIF(Codes!GG38,1))</f>
        <v/>
      </c>
      <c r="GF31" s="54" t="str">
        <f>IF(ISBLANK(Paramètres!$B37),"",COUNTIF(Codes!GH38,1))</f>
        <v/>
      </c>
      <c r="GG31" s="54" t="str">
        <f>IF(ISBLANK(Paramètres!$B37),"",COUNTIF(Codes!GI38,1))</f>
        <v/>
      </c>
      <c r="GH31" s="54" t="str">
        <f>IF(ISBLANK(Paramètres!$B37),"",COUNTIF(Codes!GJ38,1))</f>
        <v/>
      </c>
      <c r="GI31" s="54" t="str">
        <f>IF(ISBLANK(Paramètres!$B37),"",COUNTIF(Codes!GK38,1))</f>
        <v/>
      </c>
      <c r="GJ31" s="54" t="str">
        <f>IF(ISBLANK(Paramètres!$B37),"",COUNTIF(Codes!GL38,1))</f>
        <v/>
      </c>
      <c r="GK31" s="54" t="str">
        <f>IF(ISBLANK(Paramètres!$B37),"",COUNTIF(Codes!GM38,1))</f>
        <v/>
      </c>
      <c r="GL31" s="54" t="str">
        <f>IF(ISBLANK(Paramètres!$B37),"",COUNTIF(Codes!GN38,1))</f>
        <v/>
      </c>
      <c r="GM31" s="54" t="str">
        <f>IF(ISBLANK(Paramètres!B37),"",AVERAGE(B31:CX31))</f>
        <v/>
      </c>
      <c r="GN31" s="54" t="str">
        <f>IF(ISBLANK(Paramètres!B37),"",AVERAGE(CY31:GL31))</f>
        <v/>
      </c>
      <c r="GO31" s="54" t="str">
        <f>IF(ISBLANK(Paramètres!B37),"",AVERAGE(C31:GL31))</f>
        <v/>
      </c>
      <c r="GP31" s="54" t="str">
        <f>IF(ISBLANK(Paramètres!B37),"",AVERAGE(CY31:DZ31))</f>
        <v/>
      </c>
      <c r="GQ31" s="54" t="str">
        <f>IF(ISBLANK(Paramètres!B37),"",AVERAGE(EA31:FK31))</f>
        <v/>
      </c>
      <c r="GR31" s="54" t="str">
        <f>IF(ISBLANK(Paramètres!B37),"",AVERAGE(FL31:FW31))</f>
        <v/>
      </c>
      <c r="GS31" s="54" t="str">
        <f>IF(ISBLANK(Paramètres!B37),"",AVERAGE(FX31:GL31))</f>
        <v/>
      </c>
      <c r="GT31" s="54" t="str">
        <f>IF(ISBLANK(Paramètres!B37),"",AVERAGE(Calculs!M31:R31,Calculs!AN31:AY31,Calculs!BE31:BI31,Calculs!BT31:BX31,Calculs!CD31:CO31))</f>
        <v/>
      </c>
      <c r="GU31" s="54" t="str">
        <f>IF(ISBLANK(Paramètres!B37),"",AVERAGE(Calculs!AI31:AM31,Calculs!BJ31:BP31,Calculs!BY31:CC31))</f>
        <v/>
      </c>
      <c r="GV31" s="54" t="str">
        <f>IF(ISBLANK(Paramètres!B37),"",AVERAGE(Calculs!B31:L31,Calculs!S31:AH31,Calculs!AZ31:BD31,Calculs!BQ31:BS31))</f>
        <v/>
      </c>
      <c r="GW31" s="54" t="str">
        <f>IF(ISBLANK(Paramètres!B37),"",AVERAGE(CP31:CX31))</f>
        <v/>
      </c>
    </row>
    <row r="32" spans="1:205" s="23" customFormat="1" ht="24" customHeight="1" thickBot="1" x14ac:dyDescent="0.4">
      <c r="A32" s="22" t="str">
        <f>Codes!C39</f>
        <v/>
      </c>
      <c r="B32" s="54" t="str">
        <f>IF(ISBLANK(Paramètres!$B38),"",COUNTIF(Codes!D39,1))</f>
        <v/>
      </c>
      <c r="C32" s="54" t="str">
        <f>IF(ISBLANK(Paramètres!$B38),"",COUNTIF(Codes!E39,1))</f>
        <v/>
      </c>
      <c r="D32" s="54" t="str">
        <f>IF(ISBLANK(Paramètres!$B38),"",COUNTIF(Codes!F39,1))</f>
        <v/>
      </c>
      <c r="E32" s="54" t="str">
        <f>IF(ISBLANK(Paramètres!$B38),"",COUNTIF(Codes!G39,1))</f>
        <v/>
      </c>
      <c r="F32" s="54" t="str">
        <f>IF(ISBLANK(Paramètres!$B38),"",COUNTIF(Codes!H39,1))</f>
        <v/>
      </c>
      <c r="G32" s="54" t="str">
        <f>IF(ISBLANK(Paramètres!$B38),"",COUNTIF(Codes!I39,1))</f>
        <v/>
      </c>
      <c r="H32" s="54" t="str">
        <f>IF(ISBLANK(Paramètres!$B38),"",COUNTIF(Codes!J39,1))</f>
        <v/>
      </c>
      <c r="I32" s="54" t="str">
        <f>IF(ISBLANK(Paramètres!$B38),"",COUNTIF(Codes!K39,1))</f>
        <v/>
      </c>
      <c r="J32" s="54" t="str">
        <f>IF(ISBLANK(Paramètres!$B38),"",COUNTIF(Codes!L39,1))</f>
        <v/>
      </c>
      <c r="K32" s="54" t="str">
        <f>IF(ISBLANK(Paramètres!$B38),"",COUNTIF(Codes!M39,1))</f>
        <v/>
      </c>
      <c r="L32" s="54" t="str">
        <f>IF(ISBLANK(Paramètres!$B38),"",COUNTIF(Codes!N39,1))</f>
        <v/>
      </c>
      <c r="M32" s="54" t="str">
        <f>IF(ISBLANK(Paramètres!$B38),"",COUNTIF(Codes!O39,1))</f>
        <v/>
      </c>
      <c r="N32" s="54" t="str">
        <f>IF(ISBLANK(Paramètres!$B38),"",COUNTIF(Codes!P39,1))</f>
        <v/>
      </c>
      <c r="O32" s="54" t="str">
        <f>IF(ISBLANK(Paramètres!$B38),"",COUNTIF(Codes!Q39,1))</f>
        <v/>
      </c>
      <c r="P32" s="54" t="str">
        <f>IF(ISBLANK(Paramètres!$B38),"",COUNTIF(Codes!R39,1))</f>
        <v/>
      </c>
      <c r="Q32" s="54" t="str">
        <f>IF(ISBLANK(Paramètres!$B38),"",COUNTIF(Codes!S39,1))</f>
        <v/>
      </c>
      <c r="R32" s="54" t="str">
        <f>IF(ISBLANK(Paramètres!$B38),"",COUNTIF(Codes!T39,1))</f>
        <v/>
      </c>
      <c r="S32" s="54" t="str">
        <f>IF(ISBLANK(Paramètres!$B38),"",COUNTIF(Codes!U39,1))</f>
        <v/>
      </c>
      <c r="T32" s="54" t="str">
        <f>IF(ISBLANK(Paramètres!$B38),"",COUNTIF(Codes!V39,1))</f>
        <v/>
      </c>
      <c r="U32" s="54" t="str">
        <f>IF(ISBLANK(Paramètres!$B38),"",COUNTIF(Codes!W39,1))</f>
        <v/>
      </c>
      <c r="V32" s="54" t="str">
        <f>IF(ISBLANK(Paramètres!$B38),"",COUNTIF(Codes!X39,1))</f>
        <v/>
      </c>
      <c r="W32" s="54" t="str">
        <f>IF(ISBLANK(Paramètres!$B38),"",COUNTIF(Codes!Y39,1))</f>
        <v/>
      </c>
      <c r="X32" s="54" t="str">
        <f>IF(ISBLANK(Paramètres!$B38),"",COUNTIF(Codes!Z39,1))</f>
        <v/>
      </c>
      <c r="Y32" s="54" t="str">
        <f>IF(ISBLANK(Paramètres!$B38),"",COUNTIF(Codes!AA39,1))</f>
        <v/>
      </c>
      <c r="Z32" s="54" t="str">
        <f>IF(ISBLANK(Paramètres!$B38),"",COUNTIF(Codes!AB39,1))</f>
        <v/>
      </c>
      <c r="AA32" s="54" t="str">
        <f>IF(ISBLANK(Paramètres!$B38),"",COUNTIF(Codes!AC39,1))</f>
        <v/>
      </c>
      <c r="AB32" s="54" t="str">
        <f>IF(ISBLANK(Paramètres!$B38),"",COUNTIF(Codes!AD39,1))</f>
        <v/>
      </c>
      <c r="AC32" s="54" t="str">
        <f>IF(ISBLANK(Paramètres!$B38),"",COUNTIF(Codes!AE39,1))</f>
        <v/>
      </c>
      <c r="AD32" s="54" t="str">
        <f>IF(ISBLANK(Paramètres!$B38),"",COUNTIF(Codes!AF39,1))</f>
        <v/>
      </c>
      <c r="AE32" s="54" t="str">
        <f>IF(ISBLANK(Paramètres!$B38),"",COUNTIF(Codes!AG39,1))</f>
        <v/>
      </c>
      <c r="AF32" s="54" t="str">
        <f>IF(ISBLANK(Paramètres!$B38),"",COUNTIF(Codes!AH39,1))</f>
        <v/>
      </c>
      <c r="AG32" s="54" t="str">
        <f>IF(ISBLANK(Paramètres!$B38),"",COUNTIF(Codes!AI39,1))</f>
        <v/>
      </c>
      <c r="AH32" s="54" t="str">
        <f>IF(ISBLANK(Paramètres!$B38),"",COUNTIF(Codes!AJ39,1))</f>
        <v/>
      </c>
      <c r="AI32" s="54" t="str">
        <f>IF(ISBLANK(Paramètres!$B38),"",COUNTIF(Codes!AK39,1))</f>
        <v/>
      </c>
      <c r="AJ32" s="54" t="str">
        <f>IF(ISBLANK(Paramètres!$B38),"",COUNTIF(Codes!AL39,1))</f>
        <v/>
      </c>
      <c r="AK32" s="54" t="str">
        <f>IF(ISBLANK(Paramètres!$B38),"",COUNTIF(Codes!AM39,1))</f>
        <v/>
      </c>
      <c r="AL32" s="54" t="str">
        <f>IF(ISBLANK(Paramètres!$B38),"",COUNTIF(Codes!AN39,1))</f>
        <v/>
      </c>
      <c r="AM32" s="54" t="str">
        <f>IF(ISBLANK(Paramètres!$B38),"",COUNTIF(Codes!AO39,1))</f>
        <v/>
      </c>
      <c r="AN32" s="54" t="str">
        <f>IF(ISBLANK(Paramètres!$B38),"",COUNTIF(Codes!AP39,1))</f>
        <v/>
      </c>
      <c r="AO32" s="54" t="str">
        <f>IF(ISBLANK(Paramètres!$B38),"",COUNTIF(Codes!AQ39,1))</f>
        <v/>
      </c>
      <c r="AP32" s="54" t="str">
        <f>IF(ISBLANK(Paramètres!$B38),"",COUNTIF(Codes!AR39,1))</f>
        <v/>
      </c>
      <c r="AQ32" s="54" t="str">
        <f>IF(ISBLANK(Paramètres!$B38),"",COUNTIF(Codes!AS39,1))</f>
        <v/>
      </c>
      <c r="AR32" s="54" t="str">
        <f>IF(ISBLANK(Paramètres!$B38),"",COUNTIF(Codes!AT39,1))</f>
        <v/>
      </c>
      <c r="AS32" s="54" t="str">
        <f>IF(ISBLANK(Paramètres!$B38),"",COUNTIF(Codes!AU39,1))</f>
        <v/>
      </c>
      <c r="AT32" s="54" t="str">
        <f>IF(ISBLANK(Paramètres!$B38),"",COUNTIF(Codes!AV39,1))</f>
        <v/>
      </c>
      <c r="AU32" s="54" t="str">
        <f>IF(ISBLANK(Paramètres!$B38),"",COUNTIF(Codes!AW39,1))</f>
        <v/>
      </c>
      <c r="AV32" s="54" t="str">
        <f>IF(ISBLANK(Paramètres!$B38),"",COUNTIF(Codes!AX39,1))</f>
        <v/>
      </c>
      <c r="AW32" s="54" t="str">
        <f>IF(ISBLANK(Paramètres!$B38),"",COUNTIF(Codes!AY39,1))</f>
        <v/>
      </c>
      <c r="AX32" s="54" t="str">
        <f>IF(ISBLANK(Paramètres!$B38),"",COUNTIF(Codes!AZ39,1))</f>
        <v/>
      </c>
      <c r="AY32" s="54" t="str">
        <f>IF(ISBLANK(Paramètres!$B38),"",COUNTIF(Codes!BA39,1))</f>
        <v/>
      </c>
      <c r="AZ32" s="54" t="str">
        <f>IF(ISBLANK(Paramètres!$B38),"",COUNTIF(Codes!BB39,1))</f>
        <v/>
      </c>
      <c r="BA32" s="54" t="str">
        <f>IF(ISBLANK(Paramètres!$B38),"",COUNTIF(Codes!BC39,1))</f>
        <v/>
      </c>
      <c r="BB32" s="54" t="str">
        <f>IF(ISBLANK(Paramètres!$B38),"",COUNTIF(Codes!BD39,1))</f>
        <v/>
      </c>
      <c r="BC32" s="54" t="str">
        <f>IF(ISBLANK(Paramètres!$B38),"",COUNTIF(Codes!BE39,1))</f>
        <v/>
      </c>
      <c r="BD32" s="54" t="str">
        <f>IF(ISBLANK(Paramètres!$B38),"",COUNTIF(Codes!BF39,1))</f>
        <v/>
      </c>
      <c r="BE32" s="54" t="str">
        <f>IF(ISBLANK(Paramètres!$B38),"",COUNTIF(Codes!BG39,1))</f>
        <v/>
      </c>
      <c r="BF32" s="54" t="str">
        <f>IF(ISBLANK(Paramètres!$B38),"",COUNTIF(Codes!BH39,1))</f>
        <v/>
      </c>
      <c r="BG32" s="54" t="str">
        <f>IF(ISBLANK(Paramètres!$B38),"",COUNTIF(Codes!BI39,1))</f>
        <v/>
      </c>
      <c r="BH32" s="54" t="str">
        <f>IF(ISBLANK(Paramètres!$B38),"",COUNTIF(Codes!BJ39,1))</f>
        <v/>
      </c>
      <c r="BI32" s="54" t="str">
        <f>IF(ISBLANK(Paramètres!$B38),"",COUNTIF(Codes!BK39,1))</f>
        <v/>
      </c>
      <c r="BJ32" s="54" t="str">
        <f>IF(ISBLANK(Paramètres!$B38),"",COUNTIF(Codes!BL39,1))</f>
        <v/>
      </c>
      <c r="BK32" s="54" t="str">
        <f>IF(ISBLANK(Paramètres!$B38),"",COUNTIF(Codes!BM39,1))</f>
        <v/>
      </c>
      <c r="BL32" s="54" t="str">
        <f>IF(ISBLANK(Paramètres!$B38),"",COUNTIF(Codes!BN39,1))</f>
        <v/>
      </c>
      <c r="BM32" s="54" t="str">
        <f>IF(ISBLANK(Paramètres!$B38),"",COUNTIF(Codes!BO39,1))</f>
        <v/>
      </c>
      <c r="BN32" s="54" t="str">
        <f>IF(ISBLANK(Paramètres!$B38),"",COUNTIF(Codes!BP39,1))</f>
        <v/>
      </c>
      <c r="BO32" s="54" t="str">
        <f>IF(ISBLANK(Paramètres!$B38),"",COUNTIF(Codes!BQ39,1))</f>
        <v/>
      </c>
      <c r="BP32" s="54" t="str">
        <f>IF(ISBLANK(Paramètres!$B38),"",COUNTIF(Codes!BR39,1))</f>
        <v/>
      </c>
      <c r="BQ32" s="54" t="str">
        <f>IF(ISBLANK(Paramètres!$B38),"",COUNTIF(Codes!BS39,1))</f>
        <v/>
      </c>
      <c r="BR32" s="54" t="str">
        <f>IF(ISBLANK(Paramètres!$B38),"",COUNTIF(Codes!BT39,1))</f>
        <v/>
      </c>
      <c r="BS32" s="54" t="str">
        <f>IF(ISBLANK(Paramètres!$B38),"",COUNTIF(Codes!BU39,1))</f>
        <v/>
      </c>
      <c r="BT32" s="54" t="str">
        <f>IF(ISBLANK(Paramètres!$B38),"",COUNTIF(Codes!BV39,1))</f>
        <v/>
      </c>
      <c r="BU32" s="54" t="str">
        <f>IF(ISBLANK(Paramètres!$B38),"",COUNTIF(Codes!BW39,1))</f>
        <v/>
      </c>
      <c r="BV32" s="54" t="str">
        <f>IF(ISBLANK(Paramètres!$B38),"",COUNTIF(Codes!BX39,1))</f>
        <v/>
      </c>
      <c r="BW32" s="54" t="str">
        <f>IF(ISBLANK(Paramètres!$B38),"",COUNTIF(Codes!BY39,1))</f>
        <v/>
      </c>
      <c r="BX32" s="54" t="str">
        <f>IF(ISBLANK(Paramètres!$B38),"",COUNTIF(Codes!BZ39,1))</f>
        <v/>
      </c>
      <c r="BY32" s="54" t="str">
        <f>IF(ISBLANK(Paramètres!$B38),"",COUNTIF(Codes!CA39,1))</f>
        <v/>
      </c>
      <c r="BZ32" s="54" t="str">
        <f>IF(ISBLANK(Paramètres!$B38),"",COUNTIF(Codes!CB39,1))</f>
        <v/>
      </c>
      <c r="CA32" s="54" t="str">
        <f>IF(ISBLANK(Paramètres!$B38),"",COUNTIF(Codes!CC39,1))</f>
        <v/>
      </c>
      <c r="CB32" s="54" t="str">
        <f>IF(ISBLANK(Paramètres!$B38),"",COUNTIF(Codes!CD39,1))</f>
        <v/>
      </c>
      <c r="CC32" s="54" t="str">
        <f>IF(ISBLANK(Paramètres!$B38),"",COUNTIF(Codes!CE39,1))</f>
        <v/>
      </c>
      <c r="CD32" s="54" t="str">
        <f>IF(ISBLANK(Paramètres!$B38),"",COUNTIF(Codes!CF39,1))</f>
        <v/>
      </c>
      <c r="CE32" s="54" t="str">
        <f>IF(ISBLANK(Paramètres!$B38),"",COUNTIF(Codes!CG39,1))</f>
        <v/>
      </c>
      <c r="CF32" s="54" t="str">
        <f>IF(ISBLANK(Paramètres!$B38),"",COUNTIF(Codes!CH39,1))</f>
        <v/>
      </c>
      <c r="CG32" s="54" t="str">
        <f>IF(ISBLANK(Paramètres!$B38),"",COUNTIF(Codes!CI39,1))</f>
        <v/>
      </c>
      <c r="CH32" s="54" t="str">
        <f>IF(ISBLANK(Paramètres!$B38),"",COUNTIF(Codes!CJ39,1))</f>
        <v/>
      </c>
      <c r="CI32" s="54" t="str">
        <f>IF(ISBLANK(Paramètres!$B38),"",COUNTIF(Codes!CK39,1))</f>
        <v/>
      </c>
      <c r="CJ32" s="54" t="str">
        <f>IF(ISBLANK(Paramètres!$B38),"",COUNTIF(Codes!CL39,1))</f>
        <v/>
      </c>
      <c r="CK32" s="54" t="str">
        <f>IF(ISBLANK(Paramètres!$B38),"",COUNTIF(Codes!CM39,1))</f>
        <v/>
      </c>
      <c r="CL32" s="54" t="str">
        <f>IF(ISBLANK(Paramètres!$B38),"",COUNTIF(Codes!CN39,1))</f>
        <v/>
      </c>
      <c r="CM32" s="54" t="str">
        <f>IF(ISBLANK(Paramètres!$B38),"",COUNTIF(Codes!CO39,1))</f>
        <v/>
      </c>
      <c r="CN32" s="54" t="str">
        <f>IF(ISBLANK(Paramètres!$B38),"",COUNTIF(Codes!CP39,1))</f>
        <v/>
      </c>
      <c r="CO32" s="54" t="str">
        <f>IF(ISBLANK(Paramètres!$B38),"",COUNTIF(Codes!CQ39,1))</f>
        <v/>
      </c>
      <c r="CP32" s="54" t="str">
        <f>IF(ISBLANK(Paramètres!$B38),"",COUNTIF(Codes!CR39,1))</f>
        <v/>
      </c>
      <c r="CQ32" s="54" t="str">
        <f>IF(ISBLANK(Paramètres!$B38),"",COUNTIF(Codes!CS39,1))</f>
        <v/>
      </c>
      <c r="CR32" s="54" t="str">
        <f>IF(ISBLANK(Paramètres!$B38),"",COUNTIF(Codes!CT39,1))</f>
        <v/>
      </c>
      <c r="CS32" s="54" t="str">
        <f>IF(ISBLANK(Paramètres!$B38),"",COUNTIF(Codes!CU39,1))</f>
        <v/>
      </c>
      <c r="CT32" s="54" t="str">
        <f>IF(ISBLANK(Paramètres!$B38),"",COUNTIF(Codes!CV39,1))</f>
        <v/>
      </c>
      <c r="CU32" s="54" t="str">
        <f>IF(ISBLANK(Paramètres!$B38),"",COUNTIF(Codes!CW39,1))</f>
        <v/>
      </c>
      <c r="CV32" s="54" t="str">
        <f>IF(ISBLANK(Paramètres!$B38),"",COUNTIF(Codes!CX39,1))</f>
        <v/>
      </c>
      <c r="CW32" s="54" t="str">
        <f>IF(ISBLANK(Paramètres!$B38),"",COUNTIF(Codes!CY39,1))</f>
        <v/>
      </c>
      <c r="CX32" s="54" t="str">
        <f>IF(ISBLANK(Paramètres!$B38),"",COUNTIF(Codes!CZ39,1))</f>
        <v/>
      </c>
      <c r="CY32" s="54" t="str">
        <f>IF(ISBLANK(Paramètres!$B38),"",COUNTIF(Codes!DA39,1))</f>
        <v/>
      </c>
      <c r="CZ32" s="54" t="str">
        <f>IF(ISBLANK(Paramètres!$B38),"",COUNTIF(Codes!DB39,1))</f>
        <v/>
      </c>
      <c r="DA32" s="54" t="str">
        <f>IF(ISBLANK(Paramètres!$B38),"",COUNTIF(Codes!DC39,1))</f>
        <v/>
      </c>
      <c r="DB32" s="54" t="str">
        <f>IF(ISBLANK(Paramètres!$B38),"",COUNTIF(Codes!DD39,1))</f>
        <v/>
      </c>
      <c r="DC32" s="54" t="str">
        <f>IF(ISBLANK(Paramètres!$B38),"",COUNTIF(Codes!DE39,1))</f>
        <v/>
      </c>
      <c r="DD32" s="54" t="str">
        <f>IF(ISBLANK(Paramètres!$B38),"",COUNTIF(Codes!DF39,1))</f>
        <v/>
      </c>
      <c r="DE32" s="54" t="str">
        <f>IF(ISBLANK(Paramètres!$B38),"",COUNTIF(Codes!DG39,1))</f>
        <v/>
      </c>
      <c r="DF32" s="54" t="str">
        <f>IF(ISBLANK(Paramètres!$B38),"",COUNTIF(Codes!DH39,1))</f>
        <v/>
      </c>
      <c r="DG32" s="54" t="str">
        <f>IF(ISBLANK(Paramètres!$B38),"",COUNTIF(Codes!DI39,1))</f>
        <v/>
      </c>
      <c r="DH32" s="54" t="str">
        <f>IF(ISBLANK(Paramètres!$B38),"",COUNTIF(Codes!DJ39,1))</f>
        <v/>
      </c>
      <c r="DI32" s="54" t="str">
        <f>IF(ISBLANK(Paramètres!$B38),"",COUNTIF(Codes!DK39,1))</f>
        <v/>
      </c>
      <c r="DJ32" s="54" t="str">
        <f>IF(ISBLANK(Paramètres!$B38),"",COUNTIF(Codes!DL39,1))</f>
        <v/>
      </c>
      <c r="DK32" s="54" t="str">
        <f>IF(ISBLANK(Paramètres!$B38),"",COUNTIF(Codes!DM39,1))</f>
        <v/>
      </c>
      <c r="DL32" s="54" t="str">
        <f>IF(ISBLANK(Paramètres!$B38),"",COUNTIF(Codes!DN39,1))</f>
        <v/>
      </c>
      <c r="DM32" s="54" t="str">
        <f>IF(ISBLANK(Paramètres!$B38),"",COUNTIF(Codes!DO39,1))</f>
        <v/>
      </c>
      <c r="DN32" s="54" t="str">
        <f>IF(ISBLANK(Paramètres!$B38),"",COUNTIF(Codes!DP39,1))</f>
        <v/>
      </c>
      <c r="DO32" s="54" t="str">
        <f>IF(ISBLANK(Paramètres!$B38),"",COUNTIF(Codes!DQ39,1))</f>
        <v/>
      </c>
      <c r="DP32" s="54" t="str">
        <f>IF(ISBLANK(Paramètres!$B38),"",COUNTIF(Codes!DR39,1))</f>
        <v/>
      </c>
      <c r="DQ32" s="54" t="str">
        <f>IF(ISBLANK(Paramètres!$B38),"",COUNTIF(Codes!DS39,1))</f>
        <v/>
      </c>
      <c r="DR32" s="54" t="str">
        <f>IF(ISBLANK(Paramètres!$B38),"",COUNTIF(Codes!DT39,1))</f>
        <v/>
      </c>
      <c r="DS32" s="54" t="str">
        <f>IF(ISBLANK(Paramètres!$B38),"",COUNTIF(Codes!DU39,1))</f>
        <v/>
      </c>
      <c r="DT32" s="54" t="str">
        <f>IF(ISBLANK(Paramètres!$B38),"",COUNTIF(Codes!DV39,1))</f>
        <v/>
      </c>
      <c r="DU32" s="54" t="str">
        <f>IF(ISBLANK(Paramètres!$B38),"",COUNTIF(Codes!DW39,1))</f>
        <v/>
      </c>
      <c r="DV32" s="54" t="str">
        <f>IF(ISBLANK(Paramètres!$B38),"",COUNTIF(Codes!DX39,1))</f>
        <v/>
      </c>
      <c r="DW32" s="54" t="str">
        <f>IF(ISBLANK(Paramètres!$B38),"",COUNTIF(Codes!DY39,1))</f>
        <v/>
      </c>
      <c r="DX32" s="54" t="str">
        <f>IF(ISBLANK(Paramètres!$B38),"",COUNTIF(Codes!DZ39,1))</f>
        <v/>
      </c>
      <c r="DY32" s="54" t="str">
        <f>IF(ISBLANK(Paramètres!$B38),"",COUNTIF(Codes!EA39,1))</f>
        <v/>
      </c>
      <c r="DZ32" s="54" t="str">
        <f>IF(ISBLANK(Paramètres!$B38),"",COUNTIF(Codes!EB39,1))</f>
        <v/>
      </c>
      <c r="EA32" s="54" t="str">
        <f>IF(ISBLANK(Paramètres!$B38),"",COUNTIF(Codes!EC39,1))</f>
        <v/>
      </c>
      <c r="EB32" s="54" t="str">
        <f>IF(ISBLANK(Paramètres!$B38),"",COUNTIF(Codes!ED39,1))</f>
        <v/>
      </c>
      <c r="EC32" s="54" t="str">
        <f>IF(ISBLANK(Paramètres!$B38),"",COUNTIF(Codes!EE39,1))</f>
        <v/>
      </c>
      <c r="ED32" s="54" t="str">
        <f>IF(ISBLANK(Paramètres!$B38),"",COUNTIF(Codes!EF39,1))</f>
        <v/>
      </c>
      <c r="EE32" s="54" t="str">
        <f>IF(ISBLANK(Paramètres!$B38),"",COUNTIF(Codes!EG39,1))</f>
        <v/>
      </c>
      <c r="EF32" s="54" t="str">
        <f>IF(ISBLANK(Paramètres!$B38),"",COUNTIF(Codes!EH39,1))</f>
        <v/>
      </c>
      <c r="EG32" s="54" t="str">
        <f>IF(ISBLANK(Paramètres!$B38),"",COUNTIF(Codes!EI39,1))</f>
        <v/>
      </c>
      <c r="EH32" s="54" t="str">
        <f>IF(ISBLANK(Paramètres!$B38),"",COUNTIF(Codes!EJ39,1))</f>
        <v/>
      </c>
      <c r="EI32" s="54" t="str">
        <f>IF(ISBLANK(Paramètres!$B38),"",COUNTIF(Codes!EK39,1))</f>
        <v/>
      </c>
      <c r="EJ32" s="54" t="str">
        <f>IF(ISBLANK(Paramètres!$B38),"",COUNTIF(Codes!EL39,1))</f>
        <v/>
      </c>
      <c r="EK32" s="54" t="str">
        <f>IF(ISBLANK(Paramètres!$B38),"",COUNTIF(Codes!EM39,1))</f>
        <v/>
      </c>
      <c r="EL32" s="54" t="str">
        <f>IF(ISBLANK(Paramètres!$B38),"",COUNTIF(Codes!EN39,1))</f>
        <v/>
      </c>
      <c r="EM32" s="54" t="str">
        <f>IF(ISBLANK(Paramètres!$B38),"",COUNTIF(Codes!EO39,1))</f>
        <v/>
      </c>
      <c r="EN32" s="54" t="str">
        <f>IF(ISBLANK(Paramètres!$B38),"",COUNTIF(Codes!EP39,1))</f>
        <v/>
      </c>
      <c r="EO32" s="54" t="str">
        <f>IF(ISBLANK(Paramètres!$B38),"",COUNTIF(Codes!EQ39,1))</f>
        <v/>
      </c>
      <c r="EP32" s="54" t="str">
        <f>IF(ISBLANK(Paramètres!$B38),"",COUNTIF(Codes!ER39,1))</f>
        <v/>
      </c>
      <c r="EQ32" s="54" t="str">
        <f>IF(ISBLANK(Paramètres!$B38),"",COUNTIF(Codes!ES39,1))</f>
        <v/>
      </c>
      <c r="ER32" s="54" t="str">
        <f>IF(ISBLANK(Paramètres!$B38),"",COUNTIF(Codes!ET39,1))</f>
        <v/>
      </c>
      <c r="ES32" s="54" t="str">
        <f>IF(ISBLANK(Paramètres!$B38),"",COUNTIF(Codes!EU39,1))</f>
        <v/>
      </c>
      <c r="ET32" s="54" t="str">
        <f>IF(ISBLANK(Paramètres!$B38),"",COUNTIF(Codes!EV39,1))</f>
        <v/>
      </c>
      <c r="EU32" s="54" t="str">
        <f>IF(ISBLANK(Paramètres!$B38),"",COUNTIF(Codes!EW39,1))</f>
        <v/>
      </c>
      <c r="EV32" s="54" t="str">
        <f>IF(ISBLANK(Paramètres!$B38),"",COUNTIF(Codes!EX39,1))</f>
        <v/>
      </c>
      <c r="EW32" s="54" t="str">
        <f>IF(ISBLANK(Paramètres!$B38),"",COUNTIF(Codes!EY39,1))</f>
        <v/>
      </c>
      <c r="EX32" s="54" t="str">
        <f>IF(ISBLANK(Paramètres!$B38),"",COUNTIF(Codes!EZ39,1))</f>
        <v/>
      </c>
      <c r="EY32" s="54" t="str">
        <f>IF(ISBLANK(Paramètres!$B38),"",COUNTIF(Codes!FA39,1))</f>
        <v/>
      </c>
      <c r="EZ32" s="54" t="str">
        <f>IF(ISBLANK(Paramètres!$B38),"",COUNTIF(Codes!FB39,1))</f>
        <v/>
      </c>
      <c r="FA32" s="54" t="str">
        <f>IF(ISBLANK(Paramètres!$B38),"",COUNTIF(Codes!FC39,1))</f>
        <v/>
      </c>
      <c r="FB32" s="54" t="str">
        <f>IF(ISBLANK(Paramètres!$B38),"",COUNTIF(Codes!FD39,1))</f>
        <v/>
      </c>
      <c r="FC32" s="54" t="str">
        <f>IF(ISBLANK(Paramètres!$B38),"",COUNTIF(Codes!FE39,1))</f>
        <v/>
      </c>
      <c r="FD32" s="54" t="str">
        <f>IF(ISBLANK(Paramètres!$B38),"",COUNTIF(Codes!FF39,1))</f>
        <v/>
      </c>
      <c r="FE32" s="54" t="str">
        <f>IF(ISBLANK(Paramètres!$B38),"",COUNTIF(Codes!FG39,1))</f>
        <v/>
      </c>
      <c r="FF32" s="54" t="str">
        <f>IF(ISBLANK(Paramètres!$B38),"",COUNTIF(Codes!FH39,1))</f>
        <v/>
      </c>
      <c r="FG32" s="54" t="str">
        <f>IF(ISBLANK(Paramètres!$B38),"",COUNTIF(Codes!FI39,1))</f>
        <v/>
      </c>
      <c r="FH32" s="54" t="str">
        <f>IF(ISBLANK(Paramètres!$B38),"",COUNTIF(Codes!FJ39,1))</f>
        <v/>
      </c>
      <c r="FI32" s="54" t="str">
        <f>IF(ISBLANK(Paramètres!$B38),"",COUNTIF(Codes!FK39,1))</f>
        <v/>
      </c>
      <c r="FJ32" s="54" t="str">
        <f>IF(ISBLANK(Paramètres!$B38),"",COUNTIF(Codes!FL39,1))</f>
        <v/>
      </c>
      <c r="FK32" s="54" t="str">
        <f>IF(ISBLANK(Paramètres!$B38),"",COUNTIF(Codes!FM39,1))</f>
        <v/>
      </c>
      <c r="FL32" s="54" t="str">
        <f>IF(ISBLANK(Paramètres!$B38),"",COUNTIF(Codes!FN39,1))</f>
        <v/>
      </c>
      <c r="FM32" s="54" t="str">
        <f>IF(ISBLANK(Paramètres!$B38),"",COUNTIF(Codes!FO39,1))</f>
        <v/>
      </c>
      <c r="FN32" s="54" t="str">
        <f>IF(ISBLANK(Paramètres!$B38),"",COUNTIF(Codes!FP39,1))</f>
        <v/>
      </c>
      <c r="FO32" s="54" t="str">
        <f>IF(ISBLANK(Paramètres!$B38),"",COUNTIF(Codes!FQ39,1))</f>
        <v/>
      </c>
      <c r="FP32" s="54" t="str">
        <f>IF(ISBLANK(Paramètres!$B38),"",COUNTIF(Codes!FR39,1))</f>
        <v/>
      </c>
      <c r="FQ32" s="54" t="str">
        <f>IF(ISBLANK(Paramètres!$B38),"",COUNTIF(Codes!FS39,1))</f>
        <v/>
      </c>
      <c r="FR32" s="54" t="str">
        <f>IF(ISBLANK(Paramètres!$B38),"",COUNTIF(Codes!FT39,1))</f>
        <v/>
      </c>
      <c r="FS32" s="54" t="str">
        <f>IF(ISBLANK(Paramètres!$B38),"",COUNTIF(Codes!FU39,1))</f>
        <v/>
      </c>
      <c r="FT32" s="54" t="str">
        <f>IF(ISBLANK(Paramètres!$B38),"",COUNTIF(Codes!FV39,1))</f>
        <v/>
      </c>
      <c r="FU32" s="54" t="str">
        <f>IF(ISBLANK(Paramètres!$B38),"",COUNTIF(Codes!FW39,1))</f>
        <v/>
      </c>
      <c r="FV32" s="54" t="str">
        <f>IF(ISBLANK(Paramètres!$B38),"",COUNTIF(Codes!FX39,1))</f>
        <v/>
      </c>
      <c r="FW32" s="54" t="str">
        <f>IF(ISBLANK(Paramètres!$B38),"",COUNTIF(Codes!FY39,1))</f>
        <v/>
      </c>
      <c r="FX32" s="54" t="str">
        <f>IF(ISBLANK(Paramètres!$B38),"",COUNTIF(Codes!FZ39,1))</f>
        <v/>
      </c>
      <c r="FY32" s="54" t="str">
        <f>IF(ISBLANK(Paramètres!$B38),"",COUNTIF(Codes!GA39,1))</f>
        <v/>
      </c>
      <c r="FZ32" s="54" t="str">
        <f>IF(ISBLANK(Paramètres!$B38),"",COUNTIF(Codes!GB39,1))</f>
        <v/>
      </c>
      <c r="GA32" s="54" t="str">
        <f>IF(ISBLANK(Paramètres!$B38),"",COUNTIF(Codes!GC39,1))</f>
        <v/>
      </c>
      <c r="GB32" s="54" t="str">
        <f>IF(ISBLANK(Paramètres!$B38),"",COUNTIF(Codes!GD39,1))</f>
        <v/>
      </c>
      <c r="GC32" s="54" t="str">
        <f>IF(ISBLANK(Paramètres!$B38),"",COUNTIF(Codes!GE39,1))</f>
        <v/>
      </c>
      <c r="GD32" s="54" t="str">
        <f>IF(ISBLANK(Paramètres!$B38),"",COUNTIF(Codes!GF39,1))</f>
        <v/>
      </c>
      <c r="GE32" s="54" t="str">
        <f>IF(ISBLANK(Paramètres!$B38),"",COUNTIF(Codes!GG39,1))</f>
        <v/>
      </c>
      <c r="GF32" s="54" t="str">
        <f>IF(ISBLANK(Paramètres!$B38),"",COUNTIF(Codes!GH39,1))</f>
        <v/>
      </c>
      <c r="GG32" s="54" t="str">
        <f>IF(ISBLANK(Paramètres!$B38),"",COUNTIF(Codes!GI39,1))</f>
        <v/>
      </c>
      <c r="GH32" s="54" t="str">
        <f>IF(ISBLANK(Paramètres!$B38),"",COUNTIF(Codes!GJ39,1))</f>
        <v/>
      </c>
      <c r="GI32" s="54" t="str">
        <f>IF(ISBLANK(Paramètres!$B38),"",COUNTIF(Codes!GK39,1))</f>
        <v/>
      </c>
      <c r="GJ32" s="54" t="str">
        <f>IF(ISBLANK(Paramètres!$B38),"",COUNTIF(Codes!GL39,1))</f>
        <v/>
      </c>
      <c r="GK32" s="54" t="str">
        <f>IF(ISBLANK(Paramètres!$B38),"",COUNTIF(Codes!GM39,1))</f>
        <v/>
      </c>
      <c r="GL32" s="54" t="str">
        <f>IF(ISBLANK(Paramètres!$B38),"",COUNTIF(Codes!GN39,1))</f>
        <v/>
      </c>
      <c r="GM32" s="54" t="str">
        <f>IF(ISBLANK(Paramètres!B38),"",AVERAGE(B32:CX32))</f>
        <v/>
      </c>
      <c r="GN32" s="54" t="str">
        <f>IF(ISBLANK(Paramètres!B38),"",AVERAGE(CY32:GL32))</f>
        <v/>
      </c>
      <c r="GO32" s="54" t="str">
        <f>IF(ISBLANK(Paramètres!B38),"",AVERAGE(C32:GL32))</f>
        <v/>
      </c>
      <c r="GP32" s="54" t="str">
        <f>IF(ISBLANK(Paramètres!B38),"",AVERAGE(CY32:DZ32))</f>
        <v/>
      </c>
      <c r="GQ32" s="54" t="str">
        <f>IF(ISBLANK(Paramètres!B38),"",AVERAGE(EA32:FK32))</f>
        <v/>
      </c>
      <c r="GR32" s="54" t="str">
        <f>IF(ISBLANK(Paramètres!B38),"",AVERAGE(FL32:FW32))</f>
        <v/>
      </c>
      <c r="GS32" s="54" t="str">
        <f>IF(ISBLANK(Paramètres!B38),"",AVERAGE(FX32:GL32))</f>
        <v/>
      </c>
      <c r="GT32" s="54" t="str">
        <f>IF(ISBLANK(Paramètres!B38),"",AVERAGE(Calculs!M32:R32,Calculs!AN32:AY32,Calculs!BE32:BI32,Calculs!BT32:BX32,Calculs!CD32:CO32))</f>
        <v/>
      </c>
      <c r="GU32" s="54" t="str">
        <f>IF(ISBLANK(Paramètres!B38),"",AVERAGE(Calculs!AI32:AM32,Calculs!BJ32:BP32,Calculs!BY32:CC32))</f>
        <v/>
      </c>
      <c r="GV32" s="54" t="str">
        <f>IF(ISBLANK(Paramètres!B38),"",AVERAGE(Calculs!B32:L32,Calculs!S32:AH32,Calculs!AZ32:BD32,Calculs!BQ32:BS32))</f>
        <v/>
      </c>
      <c r="GW32" s="54" t="str">
        <f>IF(ISBLANK(Paramètres!B38),"",AVERAGE(CP32:CX32))</f>
        <v/>
      </c>
    </row>
    <row r="33" spans="1:205" s="23" customFormat="1" ht="24" customHeight="1" thickBot="1" x14ac:dyDescent="0.4">
      <c r="A33" s="22" t="str">
        <f>Codes!C40</f>
        <v/>
      </c>
      <c r="B33" s="54" t="str">
        <f>IF(ISBLANK(Paramètres!$B39),"",COUNTIF(Codes!D40,1))</f>
        <v/>
      </c>
      <c r="C33" s="54" t="str">
        <f>IF(ISBLANK(Paramètres!$B39),"",COUNTIF(Codes!E40,1))</f>
        <v/>
      </c>
      <c r="D33" s="54" t="str">
        <f>IF(ISBLANK(Paramètres!$B39),"",COUNTIF(Codes!F40,1))</f>
        <v/>
      </c>
      <c r="E33" s="54" t="str">
        <f>IF(ISBLANK(Paramètres!$B39),"",COUNTIF(Codes!G40,1))</f>
        <v/>
      </c>
      <c r="F33" s="54" t="str">
        <f>IF(ISBLANK(Paramètres!$B39),"",COUNTIF(Codes!H40,1))</f>
        <v/>
      </c>
      <c r="G33" s="54" t="str">
        <f>IF(ISBLANK(Paramètres!$B39),"",COUNTIF(Codes!I40,1))</f>
        <v/>
      </c>
      <c r="H33" s="54" t="str">
        <f>IF(ISBLANK(Paramètres!$B39),"",COUNTIF(Codes!J40,1))</f>
        <v/>
      </c>
      <c r="I33" s="54" t="str">
        <f>IF(ISBLANK(Paramètres!$B39),"",COUNTIF(Codes!K40,1))</f>
        <v/>
      </c>
      <c r="J33" s="54" t="str">
        <f>IF(ISBLANK(Paramètres!$B39),"",COUNTIF(Codes!L40,1))</f>
        <v/>
      </c>
      <c r="K33" s="54" t="str">
        <f>IF(ISBLANK(Paramètres!$B39),"",COUNTIF(Codes!M40,1))</f>
        <v/>
      </c>
      <c r="L33" s="54" t="str">
        <f>IF(ISBLANK(Paramètres!$B39),"",COUNTIF(Codes!N40,1))</f>
        <v/>
      </c>
      <c r="M33" s="54" t="str">
        <f>IF(ISBLANK(Paramètres!$B39),"",COUNTIF(Codes!O40,1))</f>
        <v/>
      </c>
      <c r="N33" s="54" t="str">
        <f>IF(ISBLANK(Paramètres!$B39),"",COUNTIF(Codes!P40,1))</f>
        <v/>
      </c>
      <c r="O33" s="54" t="str">
        <f>IF(ISBLANK(Paramètres!$B39),"",COUNTIF(Codes!Q40,1))</f>
        <v/>
      </c>
      <c r="P33" s="54" t="str">
        <f>IF(ISBLANK(Paramètres!$B39),"",COUNTIF(Codes!R40,1))</f>
        <v/>
      </c>
      <c r="Q33" s="54" t="str">
        <f>IF(ISBLANK(Paramètres!$B39),"",COUNTIF(Codes!S40,1))</f>
        <v/>
      </c>
      <c r="R33" s="54" t="str">
        <f>IF(ISBLANK(Paramètres!$B39),"",COUNTIF(Codes!T40,1))</f>
        <v/>
      </c>
      <c r="S33" s="54" t="str">
        <f>IF(ISBLANK(Paramètres!$B39),"",COUNTIF(Codes!U40,1))</f>
        <v/>
      </c>
      <c r="T33" s="54" t="str">
        <f>IF(ISBLANK(Paramètres!$B39),"",COUNTIF(Codes!V40,1))</f>
        <v/>
      </c>
      <c r="U33" s="54" t="str">
        <f>IF(ISBLANK(Paramètres!$B39),"",COUNTIF(Codes!W40,1))</f>
        <v/>
      </c>
      <c r="V33" s="54" t="str">
        <f>IF(ISBLANK(Paramètres!$B39),"",COUNTIF(Codes!X40,1))</f>
        <v/>
      </c>
      <c r="W33" s="54" t="str">
        <f>IF(ISBLANK(Paramètres!$B39),"",COUNTIF(Codes!Y40,1))</f>
        <v/>
      </c>
      <c r="X33" s="54" t="str">
        <f>IF(ISBLANK(Paramètres!$B39),"",COUNTIF(Codes!Z40,1))</f>
        <v/>
      </c>
      <c r="Y33" s="54" t="str">
        <f>IF(ISBLANK(Paramètres!$B39),"",COUNTIF(Codes!AA40,1))</f>
        <v/>
      </c>
      <c r="Z33" s="54" t="str">
        <f>IF(ISBLANK(Paramètres!$B39),"",COUNTIF(Codes!AB40,1))</f>
        <v/>
      </c>
      <c r="AA33" s="54" t="str">
        <f>IF(ISBLANK(Paramètres!$B39),"",COUNTIF(Codes!AC40,1))</f>
        <v/>
      </c>
      <c r="AB33" s="54" t="str">
        <f>IF(ISBLANK(Paramètres!$B39),"",COUNTIF(Codes!AD40,1))</f>
        <v/>
      </c>
      <c r="AC33" s="54" t="str">
        <f>IF(ISBLANK(Paramètres!$B39),"",COUNTIF(Codes!AE40,1))</f>
        <v/>
      </c>
      <c r="AD33" s="54" t="str">
        <f>IF(ISBLANK(Paramètres!$B39),"",COUNTIF(Codes!AF40,1))</f>
        <v/>
      </c>
      <c r="AE33" s="54" t="str">
        <f>IF(ISBLANK(Paramètres!$B39),"",COUNTIF(Codes!AG40,1))</f>
        <v/>
      </c>
      <c r="AF33" s="54" t="str">
        <f>IF(ISBLANK(Paramètres!$B39),"",COUNTIF(Codes!AH40,1))</f>
        <v/>
      </c>
      <c r="AG33" s="54" t="str">
        <f>IF(ISBLANK(Paramètres!$B39),"",COUNTIF(Codes!AI40,1))</f>
        <v/>
      </c>
      <c r="AH33" s="54" t="str">
        <f>IF(ISBLANK(Paramètres!$B39),"",COUNTIF(Codes!AJ40,1))</f>
        <v/>
      </c>
      <c r="AI33" s="54" t="str">
        <f>IF(ISBLANK(Paramètres!$B39),"",COUNTIF(Codes!AK40,1))</f>
        <v/>
      </c>
      <c r="AJ33" s="54" t="str">
        <f>IF(ISBLANK(Paramètres!$B39),"",COUNTIF(Codes!AL40,1))</f>
        <v/>
      </c>
      <c r="AK33" s="54" t="str">
        <f>IF(ISBLANK(Paramètres!$B39),"",COUNTIF(Codes!AM40,1))</f>
        <v/>
      </c>
      <c r="AL33" s="54" t="str">
        <f>IF(ISBLANK(Paramètres!$B39),"",COUNTIF(Codes!AN40,1))</f>
        <v/>
      </c>
      <c r="AM33" s="54" t="str">
        <f>IF(ISBLANK(Paramètres!$B39),"",COUNTIF(Codes!AO40,1))</f>
        <v/>
      </c>
      <c r="AN33" s="54" t="str">
        <f>IF(ISBLANK(Paramètres!$B39),"",COUNTIF(Codes!AP40,1))</f>
        <v/>
      </c>
      <c r="AO33" s="54" t="str">
        <f>IF(ISBLANK(Paramètres!$B39),"",COUNTIF(Codes!AQ40,1))</f>
        <v/>
      </c>
      <c r="AP33" s="54" t="str">
        <f>IF(ISBLANK(Paramètres!$B39),"",COUNTIF(Codes!AR40,1))</f>
        <v/>
      </c>
      <c r="AQ33" s="54" t="str">
        <f>IF(ISBLANK(Paramètres!$B39),"",COUNTIF(Codes!AS40,1))</f>
        <v/>
      </c>
      <c r="AR33" s="54" t="str">
        <f>IF(ISBLANK(Paramètres!$B39),"",COUNTIF(Codes!AT40,1))</f>
        <v/>
      </c>
      <c r="AS33" s="54" t="str">
        <f>IF(ISBLANK(Paramètres!$B39),"",COUNTIF(Codes!AU40,1))</f>
        <v/>
      </c>
      <c r="AT33" s="54" t="str">
        <f>IF(ISBLANK(Paramètres!$B39),"",COUNTIF(Codes!AV40,1))</f>
        <v/>
      </c>
      <c r="AU33" s="54" t="str">
        <f>IF(ISBLANK(Paramètres!$B39),"",COUNTIF(Codes!AW40,1))</f>
        <v/>
      </c>
      <c r="AV33" s="54" t="str">
        <f>IF(ISBLANK(Paramètres!$B39),"",COUNTIF(Codes!AX40,1))</f>
        <v/>
      </c>
      <c r="AW33" s="54" t="str">
        <f>IF(ISBLANK(Paramètres!$B39),"",COUNTIF(Codes!AY40,1))</f>
        <v/>
      </c>
      <c r="AX33" s="54" t="str">
        <f>IF(ISBLANK(Paramètres!$B39),"",COUNTIF(Codes!AZ40,1))</f>
        <v/>
      </c>
      <c r="AY33" s="54" t="str">
        <f>IF(ISBLANK(Paramètres!$B39),"",COUNTIF(Codes!BA40,1))</f>
        <v/>
      </c>
      <c r="AZ33" s="54" t="str">
        <f>IF(ISBLANK(Paramètres!$B39),"",COUNTIF(Codes!BB40,1))</f>
        <v/>
      </c>
      <c r="BA33" s="54" t="str">
        <f>IF(ISBLANK(Paramètres!$B39),"",COUNTIF(Codes!BC40,1))</f>
        <v/>
      </c>
      <c r="BB33" s="54" t="str">
        <f>IF(ISBLANK(Paramètres!$B39),"",COUNTIF(Codes!BD40,1))</f>
        <v/>
      </c>
      <c r="BC33" s="54" t="str">
        <f>IF(ISBLANK(Paramètres!$B39),"",COUNTIF(Codes!BE40,1))</f>
        <v/>
      </c>
      <c r="BD33" s="54" t="str">
        <f>IF(ISBLANK(Paramètres!$B39),"",COUNTIF(Codes!BF40,1))</f>
        <v/>
      </c>
      <c r="BE33" s="54" t="str">
        <f>IF(ISBLANK(Paramètres!$B39),"",COUNTIF(Codes!BG40,1))</f>
        <v/>
      </c>
      <c r="BF33" s="54" t="str">
        <f>IF(ISBLANK(Paramètres!$B39),"",COUNTIF(Codes!BH40,1))</f>
        <v/>
      </c>
      <c r="BG33" s="54" t="str">
        <f>IF(ISBLANK(Paramètres!$B39),"",COUNTIF(Codes!BI40,1))</f>
        <v/>
      </c>
      <c r="BH33" s="54" t="str">
        <f>IF(ISBLANK(Paramètres!$B39),"",COUNTIF(Codes!BJ40,1))</f>
        <v/>
      </c>
      <c r="BI33" s="54" t="str">
        <f>IF(ISBLANK(Paramètres!$B39),"",COUNTIF(Codes!BK40,1))</f>
        <v/>
      </c>
      <c r="BJ33" s="54" t="str">
        <f>IF(ISBLANK(Paramètres!$B39),"",COUNTIF(Codes!BL40,1))</f>
        <v/>
      </c>
      <c r="BK33" s="54" t="str">
        <f>IF(ISBLANK(Paramètres!$B39),"",COUNTIF(Codes!BM40,1))</f>
        <v/>
      </c>
      <c r="BL33" s="54" t="str">
        <f>IF(ISBLANK(Paramètres!$B39),"",COUNTIF(Codes!BN40,1))</f>
        <v/>
      </c>
      <c r="BM33" s="54" t="str">
        <f>IF(ISBLANK(Paramètres!$B39),"",COUNTIF(Codes!BO40,1))</f>
        <v/>
      </c>
      <c r="BN33" s="54" t="str">
        <f>IF(ISBLANK(Paramètres!$B39),"",COUNTIF(Codes!BP40,1))</f>
        <v/>
      </c>
      <c r="BO33" s="54" t="str">
        <f>IF(ISBLANK(Paramètres!$B39),"",COUNTIF(Codes!BQ40,1))</f>
        <v/>
      </c>
      <c r="BP33" s="54" t="str">
        <f>IF(ISBLANK(Paramètres!$B39),"",COUNTIF(Codes!BR40,1))</f>
        <v/>
      </c>
      <c r="BQ33" s="54" t="str">
        <f>IF(ISBLANK(Paramètres!$B39),"",COUNTIF(Codes!BS40,1))</f>
        <v/>
      </c>
      <c r="BR33" s="54" t="str">
        <f>IF(ISBLANK(Paramètres!$B39),"",COUNTIF(Codes!BT40,1))</f>
        <v/>
      </c>
      <c r="BS33" s="54" t="str">
        <f>IF(ISBLANK(Paramètres!$B39),"",COUNTIF(Codes!BU40,1))</f>
        <v/>
      </c>
      <c r="BT33" s="54" t="str">
        <f>IF(ISBLANK(Paramètres!$B39),"",COUNTIF(Codes!BV40,1))</f>
        <v/>
      </c>
      <c r="BU33" s="54" t="str">
        <f>IF(ISBLANK(Paramètres!$B39),"",COUNTIF(Codes!BW40,1))</f>
        <v/>
      </c>
      <c r="BV33" s="54" t="str">
        <f>IF(ISBLANK(Paramètres!$B39),"",COUNTIF(Codes!BX40,1))</f>
        <v/>
      </c>
      <c r="BW33" s="54" t="str">
        <f>IF(ISBLANK(Paramètres!$B39),"",COUNTIF(Codes!BY40,1))</f>
        <v/>
      </c>
      <c r="BX33" s="54" t="str">
        <f>IF(ISBLANK(Paramètres!$B39),"",COUNTIF(Codes!BZ40,1))</f>
        <v/>
      </c>
      <c r="BY33" s="54" t="str">
        <f>IF(ISBLANK(Paramètres!$B39),"",COUNTIF(Codes!CA40,1))</f>
        <v/>
      </c>
      <c r="BZ33" s="54" t="str">
        <f>IF(ISBLANK(Paramètres!$B39),"",COUNTIF(Codes!CB40,1))</f>
        <v/>
      </c>
      <c r="CA33" s="54" t="str">
        <f>IF(ISBLANK(Paramètres!$B39),"",COUNTIF(Codes!CC40,1))</f>
        <v/>
      </c>
      <c r="CB33" s="54" t="str">
        <f>IF(ISBLANK(Paramètres!$B39),"",COUNTIF(Codes!CD40,1))</f>
        <v/>
      </c>
      <c r="CC33" s="54" t="str">
        <f>IF(ISBLANK(Paramètres!$B39),"",COUNTIF(Codes!CE40,1))</f>
        <v/>
      </c>
      <c r="CD33" s="54" t="str">
        <f>IF(ISBLANK(Paramètres!$B39),"",COUNTIF(Codes!CF40,1))</f>
        <v/>
      </c>
      <c r="CE33" s="54" t="str">
        <f>IF(ISBLANK(Paramètres!$B39),"",COUNTIF(Codes!CG40,1))</f>
        <v/>
      </c>
      <c r="CF33" s="54" t="str">
        <f>IF(ISBLANK(Paramètres!$B39),"",COUNTIF(Codes!CH40,1))</f>
        <v/>
      </c>
      <c r="CG33" s="54" t="str">
        <f>IF(ISBLANK(Paramètres!$B39),"",COUNTIF(Codes!CI40,1))</f>
        <v/>
      </c>
      <c r="CH33" s="54" t="str">
        <f>IF(ISBLANK(Paramètres!$B39),"",COUNTIF(Codes!CJ40,1))</f>
        <v/>
      </c>
      <c r="CI33" s="54" t="str">
        <f>IF(ISBLANK(Paramètres!$B39),"",COUNTIF(Codes!CK40,1))</f>
        <v/>
      </c>
      <c r="CJ33" s="54" t="str">
        <f>IF(ISBLANK(Paramètres!$B39),"",COUNTIF(Codes!CL40,1))</f>
        <v/>
      </c>
      <c r="CK33" s="54" t="str">
        <f>IF(ISBLANK(Paramètres!$B39),"",COUNTIF(Codes!CM40,1))</f>
        <v/>
      </c>
      <c r="CL33" s="54" t="str">
        <f>IF(ISBLANK(Paramètres!$B39),"",COUNTIF(Codes!CN40,1))</f>
        <v/>
      </c>
      <c r="CM33" s="54" t="str">
        <f>IF(ISBLANK(Paramètres!$B39),"",COUNTIF(Codes!CO40,1))</f>
        <v/>
      </c>
      <c r="CN33" s="54" t="str">
        <f>IF(ISBLANK(Paramètres!$B39),"",COUNTIF(Codes!CP40,1))</f>
        <v/>
      </c>
      <c r="CO33" s="54" t="str">
        <f>IF(ISBLANK(Paramètres!$B39),"",COUNTIF(Codes!CQ40,1))</f>
        <v/>
      </c>
      <c r="CP33" s="54" t="str">
        <f>IF(ISBLANK(Paramètres!$B39),"",COUNTIF(Codes!CR40,1))</f>
        <v/>
      </c>
      <c r="CQ33" s="54" t="str">
        <f>IF(ISBLANK(Paramètres!$B39),"",COUNTIF(Codes!CS40,1))</f>
        <v/>
      </c>
      <c r="CR33" s="54" t="str">
        <f>IF(ISBLANK(Paramètres!$B39),"",COUNTIF(Codes!CT40,1))</f>
        <v/>
      </c>
      <c r="CS33" s="54" t="str">
        <f>IF(ISBLANK(Paramètres!$B39),"",COUNTIF(Codes!CU40,1))</f>
        <v/>
      </c>
      <c r="CT33" s="54" t="str">
        <f>IF(ISBLANK(Paramètres!$B39),"",COUNTIF(Codes!CV40,1))</f>
        <v/>
      </c>
      <c r="CU33" s="54" t="str">
        <f>IF(ISBLANK(Paramètres!$B39),"",COUNTIF(Codes!CW40,1))</f>
        <v/>
      </c>
      <c r="CV33" s="54" t="str">
        <f>IF(ISBLANK(Paramètres!$B39),"",COUNTIF(Codes!CX40,1))</f>
        <v/>
      </c>
      <c r="CW33" s="54" t="str">
        <f>IF(ISBLANK(Paramètres!$B39),"",COUNTIF(Codes!CY40,1))</f>
        <v/>
      </c>
      <c r="CX33" s="54" t="str">
        <f>IF(ISBLANK(Paramètres!$B39),"",COUNTIF(Codes!CZ40,1))</f>
        <v/>
      </c>
      <c r="CY33" s="54" t="str">
        <f>IF(ISBLANK(Paramètres!$B39),"",COUNTIF(Codes!DA40,1))</f>
        <v/>
      </c>
      <c r="CZ33" s="54" t="str">
        <f>IF(ISBLANK(Paramètres!$B39),"",COUNTIF(Codes!DB40,1))</f>
        <v/>
      </c>
      <c r="DA33" s="54" t="str">
        <f>IF(ISBLANK(Paramètres!$B39),"",COUNTIF(Codes!DC40,1))</f>
        <v/>
      </c>
      <c r="DB33" s="54" t="str">
        <f>IF(ISBLANK(Paramètres!$B39),"",COUNTIF(Codes!DD40,1))</f>
        <v/>
      </c>
      <c r="DC33" s="54" t="str">
        <f>IF(ISBLANK(Paramètres!$B39),"",COUNTIF(Codes!DE40,1))</f>
        <v/>
      </c>
      <c r="DD33" s="54" t="str">
        <f>IF(ISBLANK(Paramètres!$B39),"",COUNTIF(Codes!DF40,1))</f>
        <v/>
      </c>
      <c r="DE33" s="54" t="str">
        <f>IF(ISBLANK(Paramètres!$B39),"",COUNTIF(Codes!DG40,1))</f>
        <v/>
      </c>
      <c r="DF33" s="54" t="str">
        <f>IF(ISBLANK(Paramètres!$B39),"",COUNTIF(Codes!DH40,1))</f>
        <v/>
      </c>
      <c r="DG33" s="54" t="str">
        <f>IF(ISBLANK(Paramètres!$B39),"",COUNTIF(Codes!DI40,1))</f>
        <v/>
      </c>
      <c r="DH33" s="54" t="str">
        <f>IF(ISBLANK(Paramètres!$B39),"",COUNTIF(Codes!DJ40,1))</f>
        <v/>
      </c>
      <c r="DI33" s="54" t="str">
        <f>IF(ISBLANK(Paramètres!$B39),"",COUNTIF(Codes!DK40,1))</f>
        <v/>
      </c>
      <c r="DJ33" s="54" t="str">
        <f>IF(ISBLANK(Paramètres!$B39),"",COUNTIF(Codes!DL40,1))</f>
        <v/>
      </c>
      <c r="DK33" s="54" t="str">
        <f>IF(ISBLANK(Paramètres!$B39),"",COUNTIF(Codes!DM40,1))</f>
        <v/>
      </c>
      <c r="DL33" s="54" t="str">
        <f>IF(ISBLANK(Paramètres!$B39),"",COUNTIF(Codes!DN40,1))</f>
        <v/>
      </c>
      <c r="DM33" s="54" t="str">
        <f>IF(ISBLANK(Paramètres!$B39),"",COUNTIF(Codes!DO40,1))</f>
        <v/>
      </c>
      <c r="DN33" s="54" t="str">
        <f>IF(ISBLANK(Paramètres!$B39),"",COUNTIF(Codes!DP40,1))</f>
        <v/>
      </c>
      <c r="DO33" s="54" t="str">
        <f>IF(ISBLANK(Paramètres!$B39),"",COUNTIF(Codes!DQ40,1))</f>
        <v/>
      </c>
      <c r="DP33" s="54" t="str">
        <f>IF(ISBLANK(Paramètres!$B39),"",COUNTIF(Codes!DR40,1))</f>
        <v/>
      </c>
      <c r="DQ33" s="54" t="str">
        <f>IF(ISBLANK(Paramètres!$B39),"",COUNTIF(Codes!DS40,1))</f>
        <v/>
      </c>
      <c r="DR33" s="54" t="str">
        <f>IF(ISBLANK(Paramètres!$B39),"",COUNTIF(Codes!DT40,1))</f>
        <v/>
      </c>
      <c r="DS33" s="54" t="str">
        <f>IF(ISBLANK(Paramètres!$B39),"",COUNTIF(Codes!DU40,1))</f>
        <v/>
      </c>
      <c r="DT33" s="54" t="str">
        <f>IF(ISBLANK(Paramètres!$B39),"",COUNTIF(Codes!DV40,1))</f>
        <v/>
      </c>
      <c r="DU33" s="54" t="str">
        <f>IF(ISBLANK(Paramètres!$B39),"",COUNTIF(Codes!DW40,1))</f>
        <v/>
      </c>
      <c r="DV33" s="54" t="str">
        <f>IF(ISBLANK(Paramètres!$B39),"",COUNTIF(Codes!DX40,1))</f>
        <v/>
      </c>
      <c r="DW33" s="54" t="str">
        <f>IF(ISBLANK(Paramètres!$B39),"",COUNTIF(Codes!DY40,1))</f>
        <v/>
      </c>
      <c r="DX33" s="54" t="str">
        <f>IF(ISBLANK(Paramètres!$B39),"",COUNTIF(Codes!DZ40,1))</f>
        <v/>
      </c>
      <c r="DY33" s="54" t="str">
        <f>IF(ISBLANK(Paramètres!$B39),"",COUNTIF(Codes!EA40,1))</f>
        <v/>
      </c>
      <c r="DZ33" s="54" t="str">
        <f>IF(ISBLANK(Paramètres!$B39),"",COUNTIF(Codes!EB40,1))</f>
        <v/>
      </c>
      <c r="EA33" s="54" t="str">
        <f>IF(ISBLANK(Paramètres!$B39),"",COUNTIF(Codes!EC40,1))</f>
        <v/>
      </c>
      <c r="EB33" s="54" t="str">
        <f>IF(ISBLANK(Paramètres!$B39),"",COUNTIF(Codes!ED40,1))</f>
        <v/>
      </c>
      <c r="EC33" s="54" t="str">
        <f>IF(ISBLANK(Paramètres!$B39),"",COUNTIF(Codes!EE40,1))</f>
        <v/>
      </c>
      <c r="ED33" s="54" t="str">
        <f>IF(ISBLANK(Paramètres!$B39),"",COUNTIF(Codes!EF40,1))</f>
        <v/>
      </c>
      <c r="EE33" s="54" t="str">
        <f>IF(ISBLANK(Paramètres!$B39),"",COUNTIF(Codes!EG40,1))</f>
        <v/>
      </c>
      <c r="EF33" s="54" t="str">
        <f>IF(ISBLANK(Paramètres!$B39),"",COUNTIF(Codes!EH40,1))</f>
        <v/>
      </c>
      <c r="EG33" s="54" t="str">
        <f>IF(ISBLANK(Paramètres!$B39),"",COUNTIF(Codes!EI40,1))</f>
        <v/>
      </c>
      <c r="EH33" s="54" t="str">
        <f>IF(ISBLANK(Paramètres!$B39),"",COUNTIF(Codes!EJ40,1))</f>
        <v/>
      </c>
      <c r="EI33" s="54" t="str">
        <f>IF(ISBLANK(Paramètres!$B39),"",COUNTIF(Codes!EK40,1))</f>
        <v/>
      </c>
      <c r="EJ33" s="54" t="str">
        <f>IF(ISBLANK(Paramètres!$B39),"",COUNTIF(Codes!EL40,1))</f>
        <v/>
      </c>
      <c r="EK33" s="54" t="str">
        <f>IF(ISBLANK(Paramètres!$B39),"",COUNTIF(Codes!EM40,1))</f>
        <v/>
      </c>
      <c r="EL33" s="54" t="str">
        <f>IF(ISBLANK(Paramètres!$B39),"",COUNTIF(Codes!EN40,1))</f>
        <v/>
      </c>
      <c r="EM33" s="54" t="str">
        <f>IF(ISBLANK(Paramètres!$B39),"",COUNTIF(Codes!EO40,1))</f>
        <v/>
      </c>
      <c r="EN33" s="54" t="str">
        <f>IF(ISBLANK(Paramètres!$B39),"",COUNTIF(Codes!EP40,1))</f>
        <v/>
      </c>
      <c r="EO33" s="54" t="str">
        <f>IF(ISBLANK(Paramètres!$B39),"",COUNTIF(Codes!EQ40,1))</f>
        <v/>
      </c>
      <c r="EP33" s="54" t="str">
        <f>IF(ISBLANK(Paramètres!$B39),"",COUNTIF(Codes!ER40,1))</f>
        <v/>
      </c>
      <c r="EQ33" s="54" t="str">
        <f>IF(ISBLANK(Paramètres!$B39),"",COUNTIF(Codes!ES40,1))</f>
        <v/>
      </c>
      <c r="ER33" s="54" t="str">
        <f>IF(ISBLANK(Paramètres!$B39),"",COUNTIF(Codes!ET40,1))</f>
        <v/>
      </c>
      <c r="ES33" s="54" t="str">
        <f>IF(ISBLANK(Paramètres!$B39),"",COUNTIF(Codes!EU40,1))</f>
        <v/>
      </c>
      <c r="ET33" s="54" t="str">
        <f>IF(ISBLANK(Paramètres!$B39),"",COUNTIF(Codes!EV40,1))</f>
        <v/>
      </c>
      <c r="EU33" s="54" t="str">
        <f>IF(ISBLANK(Paramètres!$B39),"",COUNTIF(Codes!EW40,1))</f>
        <v/>
      </c>
      <c r="EV33" s="54" t="str">
        <f>IF(ISBLANK(Paramètres!$B39),"",COUNTIF(Codes!EX40,1))</f>
        <v/>
      </c>
      <c r="EW33" s="54" t="str">
        <f>IF(ISBLANK(Paramètres!$B39),"",COUNTIF(Codes!EY40,1))</f>
        <v/>
      </c>
      <c r="EX33" s="54" t="str">
        <f>IF(ISBLANK(Paramètres!$B39),"",COUNTIF(Codes!EZ40,1))</f>
        <v/>
      </c>
      <c r="EY33" s="54" t="str">
        <f>IF(ISBLANK(Paramètres!$B39),"",COUNTIF(Codes!FA40,1))</f>
        <v/>
      </c>
      <c r="EZ33" s="54" t="str">
        <f>IF(ISBLANK(Paramètres!$B39),"",COUNTIF(Codes!FB40,1))</f>
        <v/>
      </c>
      <c r="FA33" s="54" t="str">
        <f>IF(ISBLANK(Paramètres!$B39),"",COUNTIF(Codes!FC40,1))</f>
        <v/>
      </c>
      <c r="FB33" s="54" t="str">
        <f>IF(ISBLANK(Paramètres!$B39),"",COUNTIF(Codes!FD40,1))</f>
        <v/>
      </c>
      <c r="FC33" s="54" t="str">
        <f>IF(ISBLANK(Paramètres!$B39),"",COUNTIF(Codes!FE40,1))</f>
        <v/>
      </c>
      <c r="FD33" s="54" t="str">
        <f>IF(ISBLANK(Paramètres!$B39),"",COUNTIF(Codes!FF40,1))</f>
        <v/>
      </c>
      <c r="FE33" s="54" t="str">
        <f>IF(ISBLANK(Paramètres!$B39),"",COUNTIF(Codes!FG40,1))</f>
        <v/>
      </c>
      <c r="FF33" s="54" t="str">
        <f>IF(ISBLANK(Paramètres!$B39),"",COUNTIF(Codes!FH40,1))</f>
        <v/>
      </c>
      <c r="FG33" s="54" t="str">
        <f>IF(ISBLANK(Paramètres!$B39),"",COUNTIF(Codes!FI40,1))</f>
        <v/>
      </c>
      <c r="FH33" s="54" t="str">
        <f>IF(ISBLANK(Paramètres!$B39),"",COUNTIF(Codes!FJ40,1))</f>
        <v/>
      </c>
      <c r="FI33" s="54" t="str">
        <f>IF(ISBLANK(Paramètres!$B39),"",COUNTIF(Codes!FK40,1))</f>
        <v/>
      </c>
      <c r="FJ33" s="54" t="str">
        <f>IF(ISBLANK(Paramètres!$B39),"",COUNTIF(Codes!FL40,1))</f>
        <v/>
      </c>
      <c r="FK33" s="54" t="str">
        <f>IF(ISBLANK(Paramètres!$B39),"",COUNTIF(Codes!FM40,1))</f>
        <v/>
      </c>
      <c r="FL33" s="54" t="str">
        <f>IF(ISBLANK(Paramètres!$B39),"",COUNTIF(Codes!FN40,1))</f>
        <v/>
      </c>
      <c r="FM33" s="54" t="str">
        <f>IF(ISBLANK(Paramètres!$B39),"",COUNTIF(Codes!FO40,1))</f>
        <v/>
      </c>
      <c r="FN33" s="54" t="str">
        <f>IF(ISBLANK(Paramètres!$B39),"",COUNTIF(Codes!FP40,1))</f>
        <v/>
      </c>
      <c r="FO33" s="54" t="str">
        <f>IF(ISBLANK(Paramètres!$B39),"",COUNTIF(Codes!FQ40,1))</f>
        <v/>
      </c>
      <c r="FP33" s="54" t="str">
        <f>IF(ISBLANK(Paramètres!$B39),"",COUNTIF(Codes!FR40,1))</f>
        <v/>
      </c>
      <c r="FQ33" s="54" t="str">
        <f>IF(ISBLANK(Paramètres!$B39),"",COUNTIF(Codes!FS40,1))</f>
        <v/>
      </c>
      <c r="FR33" s="54" t="str">
        <f>IF(ISBLANK(Paramètres!$B39),"",COUNTIF(Codes!FT40,1))</f>
        <v/>
      </c>
      <c r="FS33" s="54" t="str">
        <f>IF(ISBLANK(Paramètres!$B39),"",COUNTIF(Codes!FU40,1))</f>
        <v/>
      </c>
      <c r="FT33" s="54" t="str">
        <f>IF(ISBLANK(Paramètres!$B39),"",COUNTIF(Codes!FV40,1))</f>
        <v/>
      </c>
      <c r="FU33" s="54" t="str">
        <f>IF(ISBLANK(Paramètres!$B39),"",COUNTIF(Codes!FW40,1))</f>
        <v/>
      </c>
      <c r="FV33" s="54" t="str">
        <f>IF(ISBLANK(Paramètres!$B39),"",COUNTIF(Codes!FX40,1))</f>
        <v/>
      </c>
      <c r="FW33" s="54" t="str">
        <f>IF(ISBLANK(Paramètres!$B39),"",COUNTIF(Codes!FY40,1))</f>
        <v/>
      </c>
      <c r="FX33" s="54" t="str">
        <f>IF(ISBLANK(Paramètres!$B39),"",COUNTIF(Codes!FZ40,1))</f>
        <v/>
      </c>
      <c r="FY33" s="54" t="str">
        <f>IF(ISBLANK(Paramètres!$B39),"",COUNTIF(Codes!GA40,1))</f>
        <v/>
      </c>
      <c r="FZ33" s="54" t="str">
        <f>IF(ISBLANK(Paramètres!$B39),"",COUNTIF(Codes!GB40,1))</f>
        <v/>
      </c>
      <c r="GA33" s="54" t="str">
        <f>IF(ISBLANK(Paramètres!$B39),"",COUNTIF(Codes!GC40,1))</f>
        <v/>
      </c>
      <c r="GB33" s="54" t="str">
        <f>IF(ISBLANK(Paramètres!$B39),"",COUNTIF(Codes!GD40,1))</f>
        <v/>
      </c>
      <c r="GC33" s="54" t="str">
        <f>IF(ISBLANK(Paramètres!$B39),"",COUNTIF(Codes!GE40,1))</f>
        <v/>
      </c>
      <c r="GD33" s="54" t="str">
        <f>IF(ISBLANK(Paramètres!$B39),"",COUNTIF(Codes!GF40,1))</f>
        <v/>
      </c>
      <c r="GE33" s="54" t="str">
        <f>IF(ISBLANK(Paramètres!$B39),"",COUNTIF(Codes!GG40,1))</f>
        <v/>
      </c>
      <c r="GF33" s="54" t="str">
        <f>IF(ISBLANK(Paramètres!$B39),"",COUNTIF(Codes!GH40,1))</f>
        <v/>
      </c>
      <c r="GG33" s="54" t="str">
        <f>IF(ISBLANK(Paramètres!$B39),"",COUNTIF(Codes!GI40,1))</f>
        <v/>
      </c>
      <c r="GH33" s="54" t="str">
        <f>IF(ISBLANK(Paramètres!$B39),"",COUNTIF(Codes!GJ40,1))</f>
        <v/>
      </c>
      <c r="GI33" s="54" t="str">
        <f>IF(ISBLANK(Paramètres!$B39),"",COUNTIF(Codes!GK40,1))</f>
        <v/>
      </c>
      <c r="GJ33" s="54" t="str">
        <f>IF(ISBLANK(Paramètres!$B39),"",COUNTIF(Codes!GL40,1))</f>
        <v/>
      </c>
      <c r="GK33" s="54" t="str">
        <f>IF(ISBLANK(Paramètres!$B39),"",COUNTIF(Codes!GM40,1))</f>
        <v/>
      </c>
      <c r="GL33" s="54" t="str">
        <f>IF(ISBLANK(Paramètres!$B39),"",COUNTIF(Codes!GN40,1))</f>
        <v/>
      </c>
      <c r="GM33" s="54" t="str">
        <f>IF(ISBLANK(Paramètres!B39),"",AVERAGE(B33:CX33))</f>
        <v/>
      </c>
      <c r="GN33" s="54" t="str">
        <f>IF(ISBLANK(Paramètres!B39),"",AVERAGE(CY33:GL33))</f>
        <v/>
      </c>
      <c r="GO33" s="54" t="str">
        <f>IF(ISBLANK(Paramètres!B39),"",AVERAGE(C33:GL33))</f>
        <v/>
      </c>
      <c r="GP33" s="54" t="str">
        <f>IF(ISBLANK(Paramètres!B39),"",AVERAGE(CY33:DZ33))</f>
        <v/>
      </c>
      <c r="GQ33" s="54" t="str">
        <f>IF(ISBLANK(Paramètres!B39),"",AVERAGE(EA33:FK33))</f>
        <v/>
      </c>
      <c r="GR33" s="54" t="str">
        <f>IF(ISBLANK(Paramètres!B39),"",AVERAGE(FL33:FW33))</f>
        <v/>
      </c>
      <c r="GS33" s="54" t="str">
        <f>IF(ISBLANK(Paramètres!B39),"",AVERAGE(FX33:GL33))</f>
        <v/>
      </c>
      <c r="GT33" s="54" t="str">
        <f>IF(ISBLANK(Paramètres!B39),"",AVERAGE(Calculs!M33:R33,Calculs!AN33:AY33,Calculs!BE33:BI33,Calculs!BT33:BX33,Calculs!CD33:CO33))</f>
        <v/>
      </c>
      <c r="GU33" s="54" t="str">
        <f>IF(ISBLANK(Paramètres!B39),"",AVERAGE(Calculs!AI33:AM33,Calculs!BJ33:BP33,Calculs!BY33:CC33))</f>
        <v/>
      </c>
      <c r="GV33" s="54" t="str">
        <f>IF(ISBLANK(Paramètres!B39),"",AVERAGE(Calculs!B33:L33,Calculs!S33:AH33,Calculs!AZ33:BD33,Calculs!BQ33:BS33))</f>
        <v/>
      </c>
      <c r="GW33" s="54" t="str">
        <f>IF(ISBLANK(Paramètres!B39),"",AVERAGE(CP33:CX33))</f>
        <v/>
      </c>
    </row>
    <row r="34" spans="1:205" s="23" customFormat="1" ht="24" customHeight="1" thickBot="1" x14ac:dyDescent="0.4">
      <c r="A34" s="22" t="str">
        <f>Codes!C41</f>
        <v/>
      </c>
      <c r="B34" s="54" t="str">
        <f>IF(ISBLANK(Paramètres!$B40),"",COUNTIF(Codes!D41,1))</f>
        <v/>
      </c>
      <c r="C34" s="54" t="str">
        <f>IF(ISBLANK(Paramètres!$B40),"",COUNTIF(Codes!E41,1))</f>
        <v/>
      </c>
      <c r="D34" s="54" t="str">
        <f>IF(ISBLANK(Paramètres!$B40),"",COUNTIF(Codes!F41,1))</f>
        <v/>
      </c>
      <c r="E34" s="54" t="str">
        <f>IF(ISBLANK(Paramètres!$B40),"",COUNTIF(Codes!G41,1))</f>
        <v/>
      </c>
      <c r="F34" s="54" t="str">
        <f>IF(ISBLANK(Paramètres!$B40),"",COUNTIF(Codes!H41,1))</f>
        <v/>
      </c>
      <c r="G34" s="54" t="str">
        <f>IF(ISBLANK(Paramètres!$B40),"",COUNTIF(Codes!I41,1))</f>
        <v/>
      </c>
      <c r="H34" s="54" t="str">
        <f>IF(ISBLANK(Paramètres!$B40),"",COUNTIF(Codes!J41,1))</f>
        <v/>
      </c>
      <c r="I34" s="54" t="str">
        <f>IF(ISBLANK(Paramètres!$B40),"",COUNTIF(Codes!K41,1))</f>
        <v/>
      </c>
      <c r="J34" s="54" t="str">
        <f>IF(ISBLANK(Paramètres!$B40),"",COUNTIF(Codes!L41,1))</f>
        <v/>
      </c>
      <c r="K34" s="54" t="str">
        <f>IF(ISBLANK(Paramètres!$B40),"",COUNTIF(Codes!M41,1))</f>
        <v/>
      </c>
      <c r="L34" s="54" t="str">
        <f>IF(ISBLANK(Paramètres!$B40),"",COUNTIF(Codes!N41,1))</f>
        <v/>
      </c>
      <c r="M34" s="54" t="str">
        <f>IF(ISBLANK(Paramètres!$B40),"",COUNTIF(Codes!O41,1))</f>
        <v/>
      </c>
      <c r="N34" s="54" t="str">
        <f>IF(ISBLANK(Paramètres!$B40),"",COUNTIF(Codes!P41,1))</f>
        <v/>
      </c>
      <c r="O34" s="54" t="str">
        <f>IF(ISBLANK(Paramètres!$B40),"",COUNTIF(Codes!Q41,1))</f>
        <v/>
      </c>
      <c r="P34" s="54" t="str">
        <f>IF(ISBLANK(Paramètres!$B40),"",COUNTIF(Codes!R41,1))</f>
        <v/>
      </c>
      <c r="Q34" s="54" t="str">
        <f>IF(ISBLANK(Paramètres!$B40),"",COUNTIF(Codes!S41,1))</f>
        <v/>
      </c>
      <c r="R34" s="54" t="str">
        <f>IF(ISBLANK(Paramètres!$B40),"",COUNTIF(Codes!T41,1))</f>
        <v/>
      </c>
      <c r="S34" s="54" t="str">
        <f>IF(ISBLANK(Paramètres!$B40),"",COUNTIF(Codes!U41,1))</f>
        <v/>
      </c>
      <c r="T34" s="54" t="str">
        <f>IF(ISBLANK(Paramètres!$B40),"",COUNTIF(Codes!V41,1))</f>
        <v/>
      </c>
      <c r="U34" s="54" t="str">
        <f>IF(ISBLANK(Paramètres!$B40),"",COUNTIF(Codes!W41,1))</f>
        <v/>
      </c>
      <c r="V34" s="54" t="str">
        <f>IF(ISBLANK(Paramètres!$B40),"",COUNTIF(Codes!X41,1))</f>
        <v/>
      </c>
      <c r="W34" s="54" t="str">
        <f>IF(ISBLANK(Paramètres!$B40),"",COUNTIF(Codes!Y41,1))</f>
        <v/>
      </c>
      <c r="X34" s="54" t="str">
        <f>IF(ISBLANK(Paramètres!$B40),"",COUNTIF(Codes!Z41,1))</f>
        <v/>
      </c>
      <c r="Y34" s="54" t="str">
        <f>IF(ISBLANK(Paramètres!$B40),"",COUNTIF(Codes!AA41,1))</f>
        <v/>
      </c>
      <c r="Z34" s="54" t="str">
        <f>IF(ISBLANK(Paramètres!$B40),"",COUNTIF(Codes!AB41,1))</f>
        <v/>
      </c>
      <c r="AA34" s="54" t="str">
        <f>IF(ISBLANK(Paramètres!$B40),"",COUNTIF(Codes!AC41,1))</f>
        <v/>
      </c>
      <c r="AB34" s="54" t="str">
        <f>IF(ISBLANK(Paramètres!$B40),"",COUNTIF(Codes!AD41,1))</f>
        <v/>
      </c>
      <c r="AC34" s="54" t="str">
        <f>IF(ISBLANK(Paramètres!$B40),"",COUNTIF(Codes!AE41,1))</f>
        <v/>
      </c>
      <c r="AD34" s="54" t="str">
        <f>IF(ISBLANK(Paramètres!$B40),"",COUNTIF(Codes!AF41,1))</f>
        <v/>
      </c>
      <c r="AE34" s="54" t="str">
        <f>IF(ISBLANK(Paramètres!$B40),"",COUNTIF(Codes!AG41,1))</f>
        <v/>
      </c>
      <c r="AF34" s="54" t="str">
        <f>IF(ISBLANK(Paramètres!$B40),"",COUNTIF(Codes!AH41,1))</f>
        <v/>
      </c>
      <c r="AG34" s="54" t="str">
        <f>IF(ISBLANK(Paramètres!$B40),"",COUNTIF(Codes!AI41,1))</f>
        <v/>
      </c>
      <c r="AH34" s="54" t="str">
        <f>IF(ISBLANK(Paramètres!$B40),"",COUNTIF(Codes!AJ41,1))</f>
        <v/>
      </c>
      <c r="AI34" s="54" t="str">
        <f>IF(ISBLANK(Paramètres!$B40),"",COUNTIF(Codes!AK41,1))</f>
        <v/>
      </c>
      <c r="AJ34" s="54" t="str">
        <f>IF(ISBLANK(Paramètres!$B40),"",COUNTIF(Codes!AL41,1))</f>
        <v/>
      </c>
      <c r="AK34" s="54" t="str">
        <f>IF(ISBLANK(Paramètres!$B40),"",COUNTIF(Codes!AM41,1))</f>
        <v/>
      </c>
      <c r="AL34" s="54" t="str">
        <f>IF(ISBLANK(Paramètres!$B40),"",COUNTIF(Codes!AN41,1))</f>
        <v/>
      </c>
      <c r="AM34" s="54" t="str">
        <f>IF(ISBLANK(Paramètres!$B40),"",COUNTIF(Codes!AO41,1))</f>
        <v/>
      </c>
      <c r="AN34" s="54" t="str">
        <f>IF(ISBLANK(Paramètres!$B40),"",COUNTIF(Codes!AP41,1))</f>
        <v/>
      </c>
      <c r="AO34" s="54" t="str">
        <f>IF(ISBLANK(Paramètres!$B40),"",COUNTIF(Codes!AQ41,1))</f>
        <v/>
      </c>
      <c r="AP34" s="54" t="str">
        <f>IF(ISBLANK(Paramètres!$B40),"",COUNTIF(Codes!AR41,1))</f>
        <v/>
      </c>
      <c r="AQ34" s="54" t="str">
        <f>IF(ISBLANK(Paramètres!$B40),"",COUNTIF(Codes!AS41,1))</f>
        <v/>
      </c>
      <c r="AR34" s="54" t="str">
        <f>IF(ISBLANK(Paramètres!$B40),"",COUNTIF(Codes!AT41,1))</f>
        <v/>
      </c>
      <c r="AS34" s="54" t="str">
        <f>IF(ISBLANK(Paramètres!$B40),"",COUNTIF(Codes!AU41,1))</f>
        <v/>
      </c>
      <c r="AT34" s="54" t="str">
        <f>IF(ISBLANK(Paramètres!$B40),"",COUNTIF(Codes!AV41,1))</f>
        <v/>
      </c>
      <c r="AU34" s="54" t="str">
        <f>IF(ISBLANK(Paramètres!$B40),"",COUNTIF(Codes!AW41,1))</f>
        <v/>
      </c>
      <c r="AV34" s="54" t="str">
        <f>IF(ISBLANK(Paramètres!$B40),"",COUNTIF(Codes!AX41,1))</f>
        <v/>
      </c>
      <c r="AW34" s="54" t="str">
        <f>IF(ISBLANK(Paramètres!$B40),"",COUNTIF(Codes!AY41,1))</f>
        <v/>
      </c>
      <c r="AX34" s="54" t="str">
        <f>IF(ISBLANK(Paramètres!$B40),"",COUNTIF(Codes!AZ41,1))</f>
        <v/>
      </c>
      <c r="AY34" s="54" t="str">
        <f>IF(ISBLANK(Paramètres!$B40),"",COUNTIF(Codes!BA41,1))</f>
        <v/>
      </c>
      <c r="AZ34" s="54" t="str">
        <f>IF(ISBLANK(Paramètres!$B40),"",COUNTIF(Codes!BB41,1))</f>
        <v/>
      </c>
      <c r="BA34" s="54" t="str">
        <f>IF(ISBLANK(Paramètres!$B40),"",COUNTIF(Codes!BC41,1))</f>
        <v/>
      </c>
      <c r="BB34" s="54" t="str">
        <f>IF(ISBLANK(Paramètres!$B40),"",COUNTIF(Codes!BD41,1))</f>
        <v/>
      </c>
      <c r="BC34" s="54" t="str">
        <f>IF(ISBLANK(Paramètres!$B40),"",COUNTIF(Codes!BE41,1))</f>
        <v/>
      </c>
      <c r="BD34" s="54" t="str">
        <f>IF(ISBLANK(Paramètres!$B40),"",COUNTIF(Codes!BF41,1))</f>
        <v/>
      </c>
      <c r="BE34" s="54" t="str">
        <f>IF(ISBLANK(Paramètres!$B40),"",COUNTIF(Codes!BG41,1))</f>
        <v/>
      </c>
      <c r="BF34" s="54" t="str">
        <f>IF(ISBLANK(Paramètres!$B40),"",COUNTIF(Codes!BH41,1))</f>
        <v/>
      </c>
      <c r="BG34" s="54" t="str">
        <f>IF(ISBLANK(Paramètres!$B40),"",COUNTIF(Codes!BI41,1))</f>
        <v/>
      </c>
      <c r="BH34" s="54" t="str">
        <f>IF(ISBLANK(Paramètres!$B40),"",COUNTIF(Codes!BJ41,1))</f>
        <v/>
      </c>
      <c r="BI34" s="54" t="str">
        <f>IF(ISBLANK(Paramètres!$B40),"",COUNTIF(Codes!BK41,1))</f>
        <v/>
      </c>
      <c r="BJ34" s="54" t="str">
        <f>IF(ISBLANK(Paramètres!$B40),"",COUNTIF(Codes!BL41,1))</f>
        <v/>
      </c>
      <c r="BK34" s="54" t="str">
        <f>IF(ISBLANK(Paramètres!$B40),"",COUNTIF(Codes!BM41,1))</f>
        <v/>
      </c>
      <c r="BL34" s="54" t="str">
        <f>IF(ISBLANK(Paramètres!$B40),"",COUNTIF(Codes!BN41,1))</f>
        <v/>
      </c>
      <c r="BM34" s="54" t="str">
        <f>IF(ISBLANK(Paramètres!$B40),"",COUNTIF(Codes!BO41,1))</f>
        <v/>
      </c>
      <c r="BN34" s="54" t="str">
        <f>IF(ISBLANK(Paramètres!$B40),"",COUNTIF(Codes!BP41,1))</f>
        <v/>
      </c>
      <c r="BO34" s="54" t="str">
        <f>IF(ISBLANK(Paramètres!$B40),"",COUNTIF(Codes!BQ41,1))</f>
        <v/>
      </c>
      <c r="BP34" s="54" t="str">
        <f>IF(ISBLANK(Paramètres!$B40),"",COUNTIF(Codes!BR41,1))</f>
        <v/>
      </c>
      <c r="BQ34" s="54" t="str">
        <f>IF(ISBLANK(Paramètres!$B40),"",COUNTIF(Codes!BS41,1))</f>
        <v/>
      </c>
      <c r="BR34" s="54" t="str">
        <f>IF(ISBLANK(Paramètres!$B40),"",COUNTIF(Codes!BT41,1))</f>
        <v/>
      </c>
      <c r="BS34" s="54" t="str">
        <f>IF(ISBLANK(Paramètres!$B40),"",COUNTIF(Codes!BU41,1))</f>
        <v/>
      </c>
      <c r="BT34" s="54" t="str">
        <f>IF(ISBLANK(Paramètres!$B40),"",COUNTIF(Codes!BV41,1))</f>
        <v/>
      </c>
      <c r="BU34" s="54" t="str">
        <f>IF(ISBLANK(Paramètres!$B40),"",COUNTIF(Codes!BW41,1))</f>
        <v/>
      </c>
      <c r="BV34" s="54" t="str">
        <f>IF(ISBLANK(Paramètres!$B40),"",COUNTIF(Codes!BX41,1))</f>
        <v/>
      </c>
      <c r="BW34" s="54" t="str">
        <f>IF(ISBLANK(Paramètres!$B40),"",COUNTIF(Codes!BY41,1))</f>
        <v/>
      </c>
      <c r="BX34" s="54" t="str">
        <f>IF(ISBLANK(Paramètres!$B40),"",COUNTIF(Codes!BZ41,1))</f>
        <v/>
      </c>
      <c r="BY34" s="54" t="str">
        <f>IF(ISBLANK(Paramètres!$B40),"",COUNTIF(Codes!CA41,1))</f>
        <v/>
      </c>
      <c r="BZ34" s="54" t="str">
        <f>IF(ISBLANK(Paramètres!$B40),"",COUNTIF(Codes!CB41,1))</f>
        <v/>
      </c>
      <c r="CA34" s="54" t="str">
        <f>IF(ISBLANK(Paramètres!$B40),"",COUNTIF(Codes!CC41,1))</f>
        <v/>
      </c>
      <c r="CB34" s="54" t="str">
        <f>IF(ISBLANK(Paramètres!$B40),"",COUNTIF(Codes!CD41,1))</f>
        <v/>
      </c>
      <c r="CC34" s="54" t="str">
        <f>IF(ISBLANK(Paramètres!$B40),"",COUNTIF(Codes!CE41,1))</f>
        <v/>
      </c>
      <c r="CD34" s="54" t="str">
        <f>IF(ISBLANK(Paramètres!$B40),"",COUNTIF(Codes!CF41,1))</f>
        <v/>
      </c>
      <c r="CE34" s="54" t="str">
        <f>IF(ISBLANK(Paramètres!$B40),"",COUNTIF(Codes!CG41,1))</f>
        <v/>
      </c>
      <c r="CF34" s="54" t="str">
        <f>IF(ISBLANK(Paramètres!$B40),"",COUNTIF(Codes!CH41,1))</f>
        <v/>
      </c>
      <c r="CG34" s="54" t="str">
        <f>IF(ISBLANK(Paramètres!$B40),"",COUNTIF(Codes!CI41,1))</f>
        <v/>
      </c>
      <c r="CH34" s="54" t="str">
        <f>IF(ISBLANK(Paramètres!$B40),"",COUNTIF(Codes!CJ41,1))</f>
        <v/>
      </c>
      <c r="CI34" s="54" t="str">
        <f>IF(ISBLANK(Paramètres!$B40),"",COUNTIF(Codes!CK41,1))</f>
        <v/>
      </c>
      <c r="CJ34" s="54" t="str">
        <f>IF(ISBLANK(Paramètres!$B40),"",COUNTIF(Codes!CL41,1))</f>
        <v/>
      </c>
      <c r="CK34" s="54" t="str">
        <f>IF(ISBLANK(Paramètres!$B40),"",COUNTIF(Codes!CM41,1))</f>
        <v/>
      </c>
      <c r="CL34" s="54" t="str">
        <f>IF(ISBLANK(Paramètres!$B40),"",COUNTIF(Codes!CN41,1))</f>
        <v/>
      </c>
      <c r="CM34" s="54" t="str">
        <f>IF(ISBLANK(Paramètres!$B40),"",COUNTIF(Codes!CO41,1))</f>
        <v/>
      </c>
      <c r="CN34" s="54" t="str">
        <f>IF(ISBLANK(Paramètres!$B40),"",COUNTIF(Codes!CP41,1))</f>
        <v/>
      </c>
      <c r="CO34" s="54" t="str">
        <f>IF(ISBLANK(Paramètres!$B40),"",COUNTIF(Codes!CQ41,1))</f>
        <v/>
      </c>
      <c r="CP34" s="54" t="str">
        <f>IF(ISBLANK(Paramètres!$B40),"",COUNTIF(Codes!CR41,1))</f>
        <v/>
      </c>
      <c r="CQ34" s="54" t="str">
        <f>IF(ISBLANK(Paramètres!$B40),"",COUNTIF(Codes!CS41,1))</f>
        <v/>
      </c>
      <c r="CR34" s="54" t="str">
        <f>IF(ISBLANK(Paramètres!$B40),"",COUNTIF(Codes!CT41,1))</f>
        <v/>
      </c>
      <c r="CS34" s="54" t="str">
        <f>IF(ISBLANK(Paramètres!$B40),"",COUNTIF(Codes!CU41,1))</f>
        <v/>
      </c>
      <c r="CT34" s="54" t="str">
        <f>IF(ISBLANK(Paramètres!$B40),"",COUNTIF(Codes!CV41,1))</f>
        <v/>
      </c>
      <c r="CU34" s="54" t="str">
        <f>IF(ISBLANK(Paramètres!$B40),"",COUNTIF(Codes!CW41,1))</f>
        <v/>
      </c>
      <c r="CV34" s="54" t="str">
        <f>IF(ISBLANK(Paramètres!$B40),"",COUNTIF(Codes!CX41,1))</f>
        <v/>
      </c>
      <c r="CW34" s="54" t="str">
        <f>IF(ISBLANK(Paramètres!$B40),"",COUNTIF(Codes!CY41,1))</f>
        <v/>
      </c>
      <c r="CX34" s="54" t="str">
        <f>IF(ISBLANK(Paramètres!$B40),"",COUNTIF(Codes!CZ41,1))</f>
        <v/>
      </c>
      <c r="CY34" s="54" t="str">
        <f>IF(ISBLANK(Paramètres!$B40),"",COUNTIF(Codes!DA41,1))</f>
        <v/>
      </c>
      <c r="CZ34" s="54" t="str">
        <f>IF(ISBLANK(Paramètres!$B40),"",COUNTIF(Codes!DB41,1))</f>
        <v/>
      </c>
      <c r="DA34" s="54" t="str">
        <f>IF(ISBLANK(Paramètres!$B40),"",COUNTIF(Codes!DC41,1))</f>
        <v/>
      </c>
      <c r="DB34" s="54" t="str">
        <f>IF(ISBLANK(Paramètres!$B40),"",COUNTIF(Codes!DD41,1))</f>
        <v/>
      </c>
      <c r="DC34" s="54" t="str">
        <f>IF(ISBLANK(Paramètres!$B40),"",COUNTIF(Codes!DE41,1))</f>
        <v/>
      </c>
      <c r="DD34" s="54" t="str">
        <f>IF(ISBLANK(Paramètres!$B40),"",COUNTIF(Codes!DF41,1))</f>
        <v/>
      </c>
      <c r="DE34" s="54" t="str">
        <f>IF(ISBLANK(Paramètres!$B40),"",COUNTIF(Codes!DG41,1))</f>
        <v/>
      </c>
      <c r="DF34" s="54" t="str">
        <f>IF(ISBLANK(Paramètres!$B40),"",COUNTIF(Codes!DH41,1))</f>
        <v/>
      </c>
      <c r="DG34" s="54" t="str">
        <f>IF(ISBLANK(Paramètres!$B40),"",COUNTIF(Codes!DI41,1))</f>
        <v/>
      </c>
      <c r="DH34" s="54" t="str">
        <f>IF(ISBLANK(Paramètres!$B40),"",COUNTIF(Codes!DJ41,1))</f>
        <v/>
      </c>
      <c r="DI34" s="54" t="str">
        <f>IF(ISBLANK(Paramètres!$B40),"",COUNTIF(Codes!DK41,1))</f>
        <v/>
      </c>
      <c r="DJ34" s="54" t="str">
        <f>IF(ISBLANK(Paramètres!$B40),"",COUNTIF(Codes!DL41,1))</f>
        <v/>
      </c>
      <c r="DK34" s="54" t="str">
        <f>IF(ISBLANK(Paramètres!$B40),"",COUNTIF(Codes!DM41,1))</f>
        <v/>
      </c>
      <c r="DL34" s="54" t="str">
        <f>IF(ISBLANK(Paramètres!$B40),"",COUNTIF(Codes!DN41,1))</f>
        <v/>
      </c>
      <c r="DM34" s="54" t="str">
        <f>IF(ISBLANK(Paramètres!$B40),"",COUNTIF(Codes!DO41,1))</f>
        <v/>
      </c>
      <c r="DN34" s="54" t="str">
        <f>IF(ISBLANK(Paramètres!$B40),"",COUNTIF(Codes!DP41,1))</f>
        <v/>
      </c>
      <c r="DO34" s="54" t="str">
        <f>IF(ISBLANK(Paramètres!$B40),"",COUNTIF(Codes!DQ41,1))</f>
        <v/>
      </c>
      <c r="DP34" s="54" t="str">
        <f>IF(ISBLANK(Paramètres!$B40),"",COUNTIF(Codes!DR41,1))</f>
        <v/>
      </c>
      <c r="DQ34" s="54" t="str">
        <f>IF(ISBLANK(Paramètres!$B40),"",COUNTIF(Codes!DS41,1))</f>
        <v/>
      </c>
      <c r="DR34" s="54" t="str">
        <f>IF(ISBLANK(Paramètres!$B40),"",COUNTIF(Codes!DT41,1))</f>
        <v/>
      </c>
      <c r="DS34" s="54" t="str">
        <f>IF(ISBLANK(Paramètres!$B40),"",COUNTIF(Codes!DU41,1))</f>
        <v/>
      </c>
      <c r="DT34" s="54" t="str">
        <f>IF(ISBLANK(Paramètres!$B40),"",COUNTIF(Codes!DV41,1))</f>
        <v/>
      </c>
      <c r="DU34" s="54" t="str">
        <f>IF(ISBLANK(Paramètres!$B40),"",COUNTIF(Codes!DW41,1))</f>
        <v/>
      </c>
      <c r="DV34" s="54" t="str">
        <f>IF(ISBLANK(Paramètres!$B40),"",COUNTIF(Codes!DX41,1))</f>
        <v/>
      </c>
      <c r="DW34" s="54" t="str">
        <f>IF(ISBLANK(Paramètres!$B40),"",COUNTIF(Codes!DY41,1))</f>
        <v/>
      </c>
      <c r="DX34" s="54" t="str">
        <f>IF(ISBLANK(Paramètres!$B40),"",COUNTIF(Codes!DZ41,1))</f>
        <v/>
      </c>
      <c r="DY34" s="54" t="str">
        <f>IF(ISBLANK(Paramètres!$B40),"",COUNTIF(Codes!EA41,1))</f>
        <v/>
      </c>
      <c r="DZ34" s="54" t="str">
        <f>IF(ISBLANK(Paramètres!$B40),"",COUNTIF(Codes!EB41,1))</f>
        <v/>
      </c>
      <c r="EA34" s="54" t="str">
        <f>IF(ISBLANK(Paramètres!$B40),"",COUNTIF(Codes!EC41,1))</f>
        <v/>
      </c>
      <c r="EB34" s="54" t="str">
        <f>IF(ISBLANK(Paramètres!$B40),"",COUNTIF(Codes!ED41,1))</f>
        <v/>
      </c>
      <c r="EC34" s="54" t="str">
        <f>IF(ISBLANK(Paramètres!$B40),"",COUNTIF(Codes!EE41,1))</f>
        <v/>
      </c>
      <c r="ED34" s="54" t="str">
        <f>IF(ISBLANK(Paramètres!$B40),"",COUNTIF(Codes!EF41,1))</f>
        <v/>
      </c>
      <c r="EE34" s="54" t="str">
        <f>IF(ISBLANK(Paramètres!$B40),"",COUNTIF(Codes!EG41,1))</f>
        <v/>
      </c>
      <c r="EF34" s="54" t="str">
        <f>IF(ISBLANK(Paramètres!$B40),"",COUNTIF(Codes!EH41,1))</f>
        <v/>
      </c>
      <c r="EG34" s="54" t="str">
        <f>IF(ISBLANK(Paramètres!$B40),"",COUNTIF(Codes!EI41,1))</f>
        <v/>
      </c>
      <c r="EH34" s="54" t="str">
        <f>IF(ISBLANK(Paramètres!$B40),"",COUNTIF(Codes!EJ41,1))</f>
        <v/>
      </c>
      <c r="EI34" s="54" t="str">
        <f>IF(ISBLANK(Paramètres!$B40),"",COUNTIF(Codes!EK41,1))</f>
        <v/>
      </c>
      <c r="EJ34" s="54" t="str">
        <f>IF(ISBLANK(Paramètres!$B40),"",COUNTIF(Codes!EL41,1))</f>
        <v/>
      </c>
      <c r="EK34" s="54" t="str">
        <f>IF(ISBLANK(Paramètres!$B40),"",COUNTIF(Codes!EM41,1))</f>
        <v/>
      </c>
      <c r="EL34" s="54" t="str">
        <f>IF(ISBLANK(Paramètres!$B40),"",COUNTIF(Codes!EN41,1))</f>
        <v/>
      </c>
      <c r="EM34" s="54" t="str">
        <f>IF(ISBLANK(Paramètres!$B40),"",COUNTIF(Codes!EO41,1))</f>
        <v/>
      </c>
      <c r="EN34" s="54" t="str">
        <f>IF(ISBLANK(Paramètres!$B40),"",COUNTIF(Codes!EP41,1))</f>
        <v/>
      </c>
      <c r="EO34" s="54" t="str">
        <f>IF(ISBLANK(Paramètres!$B40),"",COUNTIF(Codes!EQ41,1))</f>
        <v/>
      </c>
      <c r="EP34" s="54" t="str">
        <f>IF(ISBLANK(Paramètres!$B40),"",COUNTIF(Codes!ER41,1))</f>
        <v/>
      </c>
      <c r="EQ34" s="54" t="str">
        <f>IF(ISBLANK(Paramètres!$B40),"",COUNTIF(Codes!ES41,1))</f>
        <v/>
      </c>
      <c r="ER34" s="54" t="str">
        <f>IF(ISBLANK(Paramètres!$B40),"",COUNTIF(Codes!ET41,1))</f>
        <v/>
      </c>
      <c r="ES34" s="54" t="str">
        <f>IF(ISBLANK(Paramètres!$B40),"",COUNTIF(Codes!EU41,1))</f>
        <v/>
      </c>
      <c r="ET34" s="54" t="str">
        <f>IF(ISBLANK(Paramètres!$B40),"",COUNTIF(Codes!EV41,1))</f>
        <v/>
      </c>
      <c r="EU34" s="54" t="str">
        <f>IF(ISBLANK(Paramètres!$B40),"",COUNTIF(Codes!EW41,1))</f>
        <v/>
      </c>
      <c r="EV34" s="54" t="str">
        <f>IF(ISBLANK(Paramètres!$B40),"",COUNTIF(Codes!EX41,1))</f>
        <v/>
      </c>
      <c r="EW34" s="54" t="str">
        <f>IF(ISBLANK(Paramètres!$B40),"",COUNTIF(Codes!EY41,1))</f>
        <v/>
      </c>
      <c r="EX34" s="54" t="str">
        <f>IF(ISBLANK(Paramètres!$B40),"",COUNTIF(Codes!EZ41,1))</f>
        <v/>
      </c>
      <c r="EY34" s="54" t="str">
        <f>IF(ISBLANK(Paramètres!$B40),"",COUNTIF(Codes!FA41,1))</f>
        <v/>
      </c>
      <c r="EZ34" s="54" t="str">
        <f>IF(ISBLANK(Paramètres!$B40),"",COUNTIF(Codes!FB41,1))</f>
        <v/>
      </c>
      <c r="FA34" s="54" t="str">
        <f>IF(ISBLANK(Paramètres!$B40),"",COUNTIF(Codes!FC41,1))</f>
        <v/>
      </c>
      <c r="FB34" s="54" t="str">
        <f>IF(ISBLANK(Paramètres!$B40),"",COUNTIF(Codes!FD41,1))</f>
        <v/>
      </c>
      <c r="FC34" s="54" t="str">
        <f>IF(ISBLANK(Paramètres!$B40),"",COUNTIF(Codes!FE41,1))</f>
        <v/>
      </c>
      <c r="FD34" s="54" t="str">
        <f>IF(ISBLANK(Paramètres!$B40),"",COUNTIF(Codes!FF41,1))</f>
        <v/>
      </c>
      <c r="FE34" s="54" t="str">
        <f>IF(ISBLANK(Paramètres!$B40),"",COUNTIF(Codes!FG41,1))</f>
        <v/>
      </c>
      <c r="FF34" s="54" t="str">
        <f>IF(ISBLANK(Paramètres!$B40),"",COUNTIF(Codes!FH41,1))</f>
        <v/>
      </c>
      <c r="FG34" s="54" t="str">
        <f>IF(ISBLANK(Paramètres!$B40),"",COUNTIF(Codes!FI41,1))</f>
        <v/>
      </c>
      <c r="FH34" s="54" t="str">
        <f>IF(ISBLANK(Paramètres!$B40),"",COUNTIF(Codes!FJ41,1))</f>
        <v/>
      </c>
      <c r="FI34" s="54" t="str">
        <f>IF(ISBLANK(Paramètres!$B40),"",COUNTIF(Codes!FK41,1))</f>
        <v/>
      </c>
      <c r="FJ34" s="54" t="str">
        <f>IF(ISBLANK(Paramètres!$B40),"",COUNTIF(Codes!FL41,1))</f>
        <v/>
      </c>
      <c r="FK34" s="54" t="str">
        <f>IF(ISBLANK(Paramètres!$B40),"",COUNTIF(Codes!FM41,1))</f>
        <v/>
      </c>
      <c r="FL34" s="54" t="str">
        <f>IF(ISBLANK(Paramètres!$B40),"",COUNTIF(Codes!FN41,1))</f>
        <v/>
      </c>
      <c r="FM34" s="54" t="str">
        <f>IF(ISBLANK(Paramètres!$B40),"",COUNTIF(Codes!FO41,1))</f>
        <v/>
      </c>
      <c r="FN34" s="54" t="str">
        <f>IF(ISBLANK(Paramètres!$B40),"",COUNTIF(Codes!FP41,1))</f>
        <v/>
      </c>
      <c r="FO34" s="54" t="str">
        <f>IF(ISBLANK(Paramètres!$B40),"",COUNTIF(Codes!FQ41,1))</f>
        <v/>
      </c>
      <c r="FP34" s="54" t="str">
        <f>IF(ISBLANK(Paramètres!$B40),"",COUNTIF(Codes!FR41,1))</f>
        <v/>
      </c>
      <c r="FQ34" s="54" t="str">
        <f>IF(ISBLANK(Paramètres!$B40),"",COUNTIF(Codes!FS41,1))</f>
        <v/>
      </c>
      <c r="FR34" s="54" t="str">
        <f>IF(ISBLANK(Paramètres!$B40),"",COUNTIF(Codes!FT41,1))</f>
        <v/>
      </c>
      <c r="FS34" s="54" t="str">
        <f>IF(ISBLANK(Paramètres!$B40),"",COUNTIF(Codes!FU41,1))</f>
        <v/>
      </c>
      <c r="FT34" s="54" t="str">
        <f>IF(ISBLANK(Paramètres!$B40),"",COUNTIF(Codes!FV41,1))</f>
        <v/>
      </c>
      <c r="FU34" s="54" t="str">
        <f>IF(ISBLANK(Paramètres!$B40),"",COUNTIF(Codes!FW41,1))</f>
        <v/>
      </c>
      <c r="FV34" s="54" t="str">
        <f>IF(ISBLANK(Paramètres!$B40),"",COUNTIF(Codes!FX41,1))</f>
        <v/>
      </c>
      <c r="FW34" s="54" t="str">
        <f>IF(ISBLANK(Paramètres!$B40),"",COUNTIF(Codes!FY41,1))</f>
        <v/>
      </c>
      <c r="FX34" s="54" t="str">
        <f>IF(ISBLANK(Paramètres!$B40),"",COUNTIF(Codes!FZ41,1))</f>
        <v/>
      </c>
      <c r="FY34" s="54" t="str">
        <f>IF(ISBLANK(Paramètres!$B40),"",COUNTIF(Codes!GA41,1))</f>
        <v/>
      </c>
      <c r="FZ34" s="54" t="str">
        <f>IF(ISBLANK(Paramètres!$B40),"",COUNTIF(Codes!GB41,1))</f>
        <v/>
      </c>
      <c r="GA34" s="54" t="str">
        <f>IF(ISBLANK(Paramètres!$B40),"",COUNTIF(Codes!GC41,1))</f>
        <v/>
      </c>
      <c r="GB34" s="54" t="str">
        <f>IF(ISBLANK(Paramètres!$B40),"",COUNTIF(Codes!GD41,1))</f>
        <v/>
      </c>
      <c r="GC34" s="54" t="str">
        <f>IF(ISBLANK(Paramètres!$B40),"",COUNTIF(Codes!GE41,1))</f>
        <v/>
      </c>
      <c r="GD34" s="54" t="str">
        <f>IF(ISBLANK(Paramètres!$B40),"",COUNTIF(Codes!GF41,1))</f>
        <v/>
      </c>
      <c r="GE34" s="54" t="str">
        <f>IF(ISBLANK(Paramètres!$B40),"",COUNTIF(Codes!GG41,1))</f>
        <v/>
      </c>
      <c r="GF34" s="54" t="str">
        <f>IF(ISBLANK(Paramètres!$B40),"",COUNTIF(Codes!GH41,1))</f>
        <v/>
      </c>
      <c r="GG34" s="54" t="str">
        <f>IF(ISBLANK(Paramètres!$B40),"",COUNTIF(Codes!GI41,1))</f>
        <v/>
      </c>
      <c r="GH34" s="54" t="str">
        <f>IF(ISBLANK(Paramètres!$B40),"",COUNTIF(Codes!GJ41,1))</f>
        <v/>
      </c>
      <c r="GI34" s="54" t="str">
        <f>IF(ISBLANK(Paramètres!$B40),"",COUNTIF(Codes!GK41,1))</f>
        <v/>
      </c>
      <c r="GJ34" s="54" t="str">
        <f>IF(ISBLANK(Paramètres!$B40),"",COUNTIF(Codes!GL41,1))</f>
        <v/>
      </c>
      <c r="GK34" s="54" t="str">
        <f>IF(ISBLANK(Paramètres!$B40),"",COUNTIF(Codes!GM41,1))</f>
        <v/>
      </c>
      <c r="GL34" s="54" t="str">
        <f>IF(ISBLANK(Paramètres!$B40),"",COUNTIF(Codes!GN41,1))</f>
        <v/>
      </c>
      <c r="GM34" s="54" t="str">
        <f>IF(ISBLANK(Paramètres!B40),"",AVERAGE(B34:CX34))</f>
        <v/>
      </c>
      <c r="GN34" s="54" t="str">
        <f>IF(ISBLANK(Paramètres!B40),"",AVERAGE(CY34:GL34))</f>
        <v/>
      </c>
      <c r="GO34" s="54" t="str">
        <f>IF(ISBLANK(Paramètres!B40),"",AVERAGE(C34:GL34))</f>
        <v/>
      </c>
      <c r="GP34" s="54" t="str">
        <f>IF(ISBLANK(Paramètres!B40),"",AVERAGE(CY34:DZ34))</f>
        <v/>
      </c>
      <c r="GQ34" s="54" t="str">
        <f>IF(ISBLANK(Paramètres!B40),"",AVERAGE(EA34:FK34))</f>
        <v/>
      </c>
      <c r="GR34" s="54" t="str">
        <f>IF(ISBLANK(Paramètres!B40),"",AVERAGE(FL34:FW34))</f>
        <v/>
      </c>
      <c r="GS34" s="54" t="str">
        <f>IF(ISBLANK(Paramètres!B40),"",AVERAGE(FX34:GL34))</f>
        <v/>
      </c>
      <c r="GT34" s="54" t="str">
        <f>IF(ISBLANK(Paramètres!B40),"",AVERAGE(Calculs!M34:R34,Calculs!AN34:AY34,Calculs!BE34:BI34,Calculs!BT34:BX34,Calculs!CD34:CO34))</f>
        <v/>
      </c>
      <c r="GU34" s="54" t="str">
        <f>IF(ISBLANK(Paramètres!B40),"",AVERAGE(Calculs!AI34:AM34,Calculs!BJ34:BP34,Calculs!BY34:CC34))</f>
        <v/>
      </c>
      <c r="GV34" s="54" t="str">
        <f>IF(ISBLANK(Paramètres!B40),"",AVERAGE(Calculs!B34:L34,Calculs!S34:AH34,Calculs!AZ34:BD34,Calculs!BQ34:BS34))</f>
        <v/>
      </c>
      <c r="GW34" s="54" t="str">
        <f>IF(ISBLANK(Paramètres!B40),"",AVERAGE(CP34:CX34))</f>
        <v/>
      </c>
    </row>
    <row r="35" spans="1:205" s="23" customFormat="1" ht="24" customHeight="1" thickBot="1" x14ac:dyDescent="0.4">
      <c r="A35" s="22" t="str">
        <f>Codes!C42</f>
        <v/>
      </c>
      <c r="B35" s="54" t="str">
        <f>IF(ISBLANK(Paramètres!$B41),"",COUNTIF(Codes!D42,1))</f>
        <v/>
      </c>
      <c r="C35" s="54" t="str">
        <f>IF(ISBLANK(Paramètres!$B41),"",COUNTIF(Codes!E42,1))</f>
        <v/>
      </c>
      <c r="D35" s="54" t="str">
        <f>IF(ISBLANK(Paramètres!$B41),"",COUNTIF(Codes!F42,1))</f>
        <v/>
      </c>
      <c r="E35" s="54" t="str">
        <f>IF(ISBLANK(Paramètres!$B41),"",COUNTIF(Codes!G42,1))</f>
        <v/>
      </c>
      <c r="F35" s="54" t="str">
        <f>IF(ISBLANK(Paramètres!$B41),"",COUNTIF(Codes!H42,1))</f>
        <v/>
      </c>
      <c r="G35" s="54" t="str">
        <f>IF(ISBLANK(Paramètres!$B41),"",COUNTIF(Codes!I42,1))</f>
        <v/>
      </c>
      <c r="H35" s="54" t="str">
        <f>IF(ISBLANK(Paramètres!$B41),"",COUNTIF(Codes!J42,1))</f>
        <v/>
      </c>
      <c r="I35" s="54" t="str">
        <f>IF(ISBLANK(Paramètres!$B41),"",COUNTIF(Codes!K42,1))</f>
        <v/>
      </c>
      <c r="J35" s="54" t="str">
        <f>IF(ISBLANK(Paramètres!$B41),"",COUNTIF(Codes!L42,1))</f>
        <v/>
      </c>
      <c r="K35" s="54" t="str">
        <f>IF(ISBLANK(Paramètres!$B41),"",COUNTIF(Codes!M42,1))</f>
        <v/>
      </c>
      <c r="L35" s="54" t="str">
        <f>IF(ISBLANK(Paramètres!$B41),"",COUNTIF(Codes!N42,1))</f>
        <v/>
      </c>
      <c r="M35" s="54" t="str">
        <f>IF(ISBLANK(Paramètres!$B41),"",COUNTIF(Codes!O42,1))</f>
        <v/>
      </c>
      <c r="N35" s="54" t="str">
        <f>IF(ISBLANK(Paramètres!$B41),"",COUNTIF(Codes!P42,1))</f>
        <v/>
      </c>
      <c r="O35" s="54" t="str">
        <f>IF(ISBLANK(Paramètres!$B41),"",COUNTIF(Codes!Q42,1))</f>
        <v/>
      </c>
      <c r="P35" s="54" t="str">
        <f>IF(ISBLANK(Paramètres!$B41),"",COUNTIF(Codes!R42,1))</f>
        <v/>
      </c>
      <c r="Q35" s="54" t="str">
        <f>IF(ISBLANK(Paramètres!$B41),"",COUNTIF(Codes!S42,1))</f>
        <v/>
      </c>
      <c r="R35" s="54" t="str">
        <f>IF(ISBLANK(Paramètres!$B41),"",COUNTIF(Codes!T42,1))</f>
        <v/>
      </c>
      <c r="S35" s="54" t="str">
        <f>IF(ISBLANK(Paramètres!$B41),"",COUNTIF(Codes!U42,1))</f>
        <v/>
      </c>
      <c r="T35" s="54" t="str">
        <f>IF(ISBLANK(Paramètres!$B41),"",COUNTIF(Codes!V42,1))</f>
        <v/>
      </c>
      <c r="U35" s="54" t="str">
        <f>IF(ISBLANK(Paramètres!$B41),"",COUNTIF(Codes!W42,1))</f>
        <v/>
      </c>
      <c r="V35" s="54" t="str">
        <f>IF(ISBLANK(Paramètres!$B41),"",COUNTIF(Codes!X42,1))</f>
        <v/>
      </c>
      <c r="W35" s="54" t="str">
        <f>IF(ISBLANK(Paramètres!$B41),"",COUNTIF(Codes!Y42,1))</f>
        <v/>
      </c>
      <c r="X35" s="54" t="str">
        <f>IF(ISBLANK(Paramètres!$B41),"",COUNTIF(Codes!Z42,1))</f>
        <v/>
      </c>
      <c r="Y35" s="54" t="str">
        <f>IF(ISBLANK(Paramètres!$B41),"",COUNTIF(Codes!AA42,1))</f>
        <v/>
      </c>
      <c r="Z35" s="54" t="str">
        <f>IF(ISBLANK(Paramètres!$B41),"",COUNTIF(Codes!AB42,1))</f>
        <v/>
      </c>
      <c r="AA35" s="54" t="str">
        <f>IF(ISBLANK(Paramètres!$B41),"",COUNTIF(Codes!AC42,1))</f>
        <v/>
      </c>
      <c r="AB35" s="54" t="str">
        <f>IF(ISBLANK(Paramètres!$B41),"",COUNTIF(Codes!AD42,1))</f>
        <v/>
      </c>
      <c r="AC35" s="54" t="str">
        <f>IF(ISBLANK(Paramètres!$B41),"",COUNTIF(Codes!AE42,1))</f>
        <v/>
      </c>
      <c r="AD35" s="54" t="str">
        <f>IF(ISBLANK(Paramètres!$B41),"",COUNTIF(Codes!AF42,1))</f>
        <v/>
      </c>
      <c r="AE35" s="54" t="str">
        <f>IF(ISBLANK(Paramètres!$B41),"",COUNTIF(Codes!AG42,1))</f>
        <v/>
      </c>
      <c r="AF35" s="54" t="str">
        <f>IF(ISBLANK(Paramètres!$B41),"",COUNTIF(Codes!AH42,1))</f>
        <v/>
      </c>
      <c r="AG35" s="54" t="str">
        <f>IF(ISBLANK(Paramètres!$B41),"",COUNTIF(Codes!AI42,1))</f>
        <v/>
      </c>
      <c r="AH35" s="54" t="str">
        <f>IF(ISBLANK(Paramètres!$B41),"",COUNTIF(Codes!AJ42,1))</f>
        <v/>
      </c>
      <c r="AI35" s="54" t="str">
        <f>IF(ISBLANK(Paramètres!$B41),"",COUNTIF(Codes!AK42,1))</f>
        <v/>
      </c>
      <c r="AJ35" s="54" t="str">
        <f>IF(ISBLANK(Paramètres!$B41),"",COUNTIF(Codes!AL42,1))</f>
        <v/>
      </c>
      <c r="AK35" s="54" t="str">
        <f>IF(ISBLANK(Paramètres!$B41),"",COUNTIF(Codes!AM42,1))</f>
        <v/>
      </c>
      <c r="AL35" s="54" t="str">
        <f>IF(ISBLANK(Paramètres!$B41),"",COUNTIF(Codes!AN42,1))</f>
        <v/>
      </c>
      <c r="AM35" s="54" t="str">
        <f>IF(ISBLANK(Paramètres!$B41),"",COUNTIF(Codes!AO42,1))</f>
        <v/>
      </c>
      <c r="AN35" s="54" t="str">
        <f>IF(ISBLANK(Paramètres!$B41),"",COUNTIF(Codes!AP42,1))</f>
        <v/>
      </c>
      <c r="AO35" s="54" t="str">
        <f>IF(ISBLANK(Paramètres!$B41),"",COUNTIF(Codes!AQ42,1))</f>
        <v/>
      </c>
      <c r="AP35" s="54" t="str">
        <f>IF(ISBLANK(Paramètres!$B41),"",COUNTIF(Codes!AR42,1))</f>
        <v/>
      </c>
      <c r="AQ35" s="54" t="str">
        <f>IF(ISBLANK(Paramètres!$B41),"",COUNTIF(Codes!AS42,1))</f>
        <v/>
      </c>
      <c r="AR35" s="54" t="str">
        <f>IF(ISBLANK(Paramètres!$B41),"",COUNTIF(Codes!AT42,1))</f>
        <v/>
      </c>
      <c r="AS35" s="54" t="str">
        <f>IF(ISBLANK(Paramètres!$B41),"",COUNTIF(Codes!AU42,1))</f>
        <v/>
      </c>
      <c r="AT35" s="54" t="str">
        <f>IF(ISBLANK(Paramètres!$B41),"",COUNTIF(Codes!AV42,1))</f>
        <v/>
      </c>
      <c r="AU35" s="54" t="str">
        <f>IF(ISBLANK(Paramètres!$B41),"",COUNTIF(Codes!AW42,1))</f>
        <v/>
      </c>
      <c r="AV35" s="54" t="str">
        <f>IF(ISBLANK(Paramètres!$B41),"",COUNTIF(Codes!AX42,1))</f>
        <v/>
      </c>
      <c r="AW35" s="54" t="str">
        <f>IF(ISBLANK(Paramètres!$B41),"",COUNTIF(Codes!AY42,1))</f>
        <v/>
      </c>
      <c r="AX35" s="54" t="str">
        <f>IF(ISBLANK(Paramètres!$B41),"",COUNTIF(Codes!AZ42,1))</f>
        <v/>
      </c>
      <c r="AY35" s="54" t="str">
        <f>IF(ISBLANK(Paramètres!$B41),"",COUNTIF(Codes!BA42,1))</f>
        <v/>
      </c>
      <c r="AZ35" s="54" t="str">
        <f>IF(ISBLANK(Paramètres!$B41),"",COUNTIF(Codes!BB42,1))</f>
        <v/>
      </c>
      <c r="BA35" s="54" t="str">
        <f>IF(ISBLANK(Paramètres!$B41),"",COUNTIF(Codes!BC42,1))</f>
        <v/>
      </c>
      <c r="BB35" s="54" t="str">
        <f>IF(ISBLANK(Paramètres!$B41),"",COUNTIF(Codes!BD42,1))</f>
        <v/>
      </c>
      <c r="BC35" s="54" t="str">
        <f>IF(ISBLANK(Paramètres!$B41),"",COUNTIF(Codes!BE42,1))</f>
        <v/>
      </c>
      <c r="BD35" s="54" t="str">
        <f>IF(ISBLANK(Paramètres!$B41),"",COUNTIF(Codes!BF42,1))</f>
        <v/>
      </c>
      <c r="BE35" s="54" t="str">
        <f>IF(ISBLANK(Paramètres!$B41),"",COUNTIF(Codes!BG42,1))</f>
        <v/>
      </c>
      <c r="BF35" s="54" t="str">
        <f>IF(ISBLANK(Paramètres!$B41),"",COUNTIF(Codes!BH42,1))</f>
        <v/>
      </c>
      <c r="BG35" s="54" t="str">
        <f>IF(ISBLANK(Paramètres!$B41),"",COUNTIF(Codes!BI42,1))</f>
        <v/>
      </c>
      <c r="BH35" s="54" t="str">
        <f>IF(ISBLANK(Paramètres!$B41),"",COUNTIF(Codes!BJ42,1))</f>
        <v/>
      </c>
      <c r="BI35" s="54" t="str">
        <f>IF(ISBLANK(Paramètres!$B41),"",COUNTIF(Codes!BK42,1))</f>
        <v/>
      </c>
      <c r="BJ35" s="54" t="str">
        <f>IF(ISBLANK(Paramètres!$B41),"",COUNTIF(Codes!BL42,1))</f>
        <v/>
      </c>
      <c r="BK35" s="54" t="str">
        <f>IF(ISBLANK(Paramètres!$B41),"",COUNTIF(Codes!BM42,1))</f>
        <v/>
      </c>
      <c r="BL35" s="54" t="str">
        <f>IF(ISBLANK(Paramètres!$B41),"",COUNTIF(Codes!BN42,1))</f>
        <v/>
      </c>
      <c r="BM35" s="54" t="str">
        <f>IF(ISBLANK(Paramètres!$B41),"",COUNTIF(Codes!BO42,1))</f>
        <v/>
      </c>
      <c r="BN35" s="54" t="str">
        <f>IF(ISBLANK(Paramètres!$B41),"",COUNTIF(Codes!BP42,1))</f>
        <v/>
      </c>
      <c r="BO35" s="54" t="str">
        <f>IF(ISBLANK(Paramètres!$B41),"",COUNTIF(Codes!BQ42,1))</f>
        <v/>
      </c>
      <c r="BP35" s="54" t="str">
        <f>IF(ISBLANK(Paramètres!$B41),"",COUNTIF(Codes!BR42,1))</f>
        <v/>
      </c>
      <c r="BQ35" s="54" t="str">
        <f>IF(ISBLANK(Paramètres!$B41),"",COUNTIF(Codes!BS42,1))</f>
        <v/>
      </c>
      <c r="BR35" s="54" t="str">
        <f>IF(ISBLANK(Paramètres!$B41),"",COUNTIF(Codes!BT42,1))</f>
        <v/>
      </c>
      <c r="BS35" s="54" t="str">
        <f>IF(ISBLANK(Paramètres!$B41),"",COUNTIF(Codes!BU42,1))</f>
        <v/>
      </c>
      <c r="BT35" s="54" t="str">
        <f>IF(ISBLANK(Paramètres!$B41),"",COUNTIF(Codes!BV42,1))</f>
        <v/>
      </c>
      <c r="BU35" s="54" t="str">
        <f>IF(ISBLANK(Paramètres!$B41),"",COUNTIF(Codes!BW42,1))</f>
        <v/>
      </c>
      <c r="BV35" s="54" t="str">
        <f>IF(ISBLANK(Paramètres!$B41),"",COUNTIF(Codes!BX42,1))</f>
        <v/>
      </c>
      <c r="BW35" s="54" t="str">
        <f>IF(ISBLANK(Paramètres!$B41),"",COUNTIF(Codes!BY42,1))</f>
        <v/>
      </c>
      <c r="BX35" s="54" t="str">
        <f>IF(ISBLANK(Paramètres!$B41),"",COUNTIF(Codes!BZ42,1))</f>
        <v/>
      </c>
      <c r="BY35" s="54" t="str">
        <f>IF(ISBLANK(Paramètres!$B41),"",COUNTIF(Codes!CA42,1))</f>
        <v/>
      </c>
      <c r="BZ35" s="54" t="str">
        <f>IF(ISBLANK(Paramètres!$B41),"",COUNTIF(Codes!CB42,1))</f>
        <v/>
      </c>
      <c r="CA35" s="54" t="str">
        <f>IF(ISBLANK(Paramètres!$B41),"",COUNTIF(Codes!CC42,1))</f>
        <v/>
      </c>
      <c r="CB35" s="54" t="str">
        <f>IF(ISBLANK(Paramètres!$B41),"",COUNTIF(Codes!CD42,1))</f>
        <v/>
      </c>
      <c r="CC35" s="54" t="str">
        <f>IF(ISBLANK(Paramètres!$B41),"",COUNTIF(Codes!CE42,1))</f>
        <v/>
      </c>
      <c r="CD35" s="54" t="str">
        <f>IF(ISBLANK(Paramètres!$B41),"",COUNTIF(Codes!CF42,1))</f>
        <v/>
      </c>
      <c r="CE35" s="54" t="str">
        <f>IF(ISBLANK(Paramètres!$B41),"",COUNTIF(Codes!CG42,1))</f>
        <v/>
      </c>
      <c r="CF35" s="54" t="str">
        <f>IF(ISBLANK(Paramètres!$B41),"",COUNTIF(Codes!CH42,1))</f>
        <v/>
      </c>
      <c r="CG35" s="54" t="str">
        <f>IF(ISBLANK(Paramètres!$B41),"",COUNTIF(Codes!CI42,1))</f>
        <v/>
      </c>
      <c r="CH35" s="54" t="str">
        <f>IF(ISBLANK(Paramètres!$B41),"",COUNTIF(Codes!CJ42,1))</f>
        <v/>
      </c>
      <c r="CI35" s="54" t="str">
        <f>IF(ISBLANK(Paramètres!$B41),"",COUNTIF(Codes!CK42,1))</f>
        <v/>
      </c>
      <c r="CJ35" s="54" t="str">
        <f>IF(ISBLANK(Paramètres!$B41),"",COUNTIF(Codes!CL42,1))</f>
        <v/>
      </c>
      <c r="CK35" s="54" t="str">
        <f>IF(ISBLANK(Paramètres!$B41),"",COUNTIF(Codes!CM42,1))</f>
        <v/>
      </c>
      <c r="CL35" s="54" t="str">
        <f>IF(ISBLANK(Paramètres!$B41),"",COUNTIF(Codes!CN42,1))</f>
        <v/>
      </c>
      <c r="CM35" s="54" t="str">
        <f>IF(ISBLANK(Paramètres!$B41),"",COUNTIF(Codes!CO42,1))</f>
        <v/>
      </c>
      <c r="CN35" s="54" t="str">
        <f>IF(ISBLANK(Paramètres!$B41),"",COUNTIF(Codes!CP42,1))</f>
        <v/>
      </c>
      <c r="CO35" s="54" t="str">
        <f>IF(ISBLANK(Paramètres!$B41),"",COUNTIF(Codes!CQ42,1))</f>
        <v/>
      </c>
      <c r="CP35" s="54" t="str">
        <f>IF(ISBLANK(Paramètres!$B41),"",COUNTIF(Codes!CR42,1))</f>
        <v/>
      </c>
      <c r="CQ35" s="54" t="str">
        <f>IF(ISBLANK(Paramètres!$B41),"",COUNTIF(Codes!CS42,1))</f>
        <v/>
      </c>
      <c r="CR35" s="54" t="str">
        <f>IF(ISBLANK(Paramètres!$B41),"",COUNTIF(Codes!CT42,1))</f>
        <v/>
      </c>
      <c r="CS35" s="54" t="str">
        <f>IF(ISBLANK(Paramètres!$B41),"",COUNTIF(Codes!CU42,1))</f>
        <v/>
      </c>
      <c r="CT35" s="54" t="str">
        <f>IF(ISBLANK(Paramètres!$B41),"",COUNTIF(Codes!CV42,1))</f>
        <v/>
      </c>
      <c r="CU35" s="54" t="str">
        <f>IF(ISBLANK(Paramètres!$B41),"",COUNTIF(Codes!CW42,1))</f>
        <v/>
      </c>
      <c r="CV35" s="54" t="str">
        <f>IF(ISBLANK(Paramètres!$B41),"",COUNTIF(Codes!CX42,1))</f>
        <v/>
      </c>
      <c r="CW35" s="54" t="str">
        <f>IF(ISBLANK(Paramètres!$B41),"",COUNTIF(Codes!CY42,1))</f>
        <v/>
      </c>
      <c r="CX35" s="54" t="str">
        <f>IF(ISBLANK(Paramètres!$B41),"",COUNTIF(Codes!CZ42,1))</f>
        <v/>
      </c>
      <c r="CY35" s="54" t="str">
        <f>IF(ISBLANK(Paramètres!$B41),"",COUNTIF(Codes!DA42,1))</f>
        <v/>
      </c>
      <c r="CZ35" s="54" t="str">
        <f>IF(ISBLANK(Paramètres!$B41),"",COUNTIF(Codes!DB42,1))</f>
        <v/>
      </c>
      <c r="DA35" s="54" t="str">
        <f>IF(ISBLANK(Paramètres!$B41),"",COUNTIF(Codes!DC42,1))</f>
        <v/>
      </c>
      <c r="DB35" s="54" t="str">
        <f>IF(ISBLANK(Paramètres!$B41),"",COUNTIF(Codes!DD42,1))</f>
        <v/>
      </c>
      <c r="DC35" s="54" t="str">
        <f>IF(ISBLANK(Paramètres!$B41),"",COUNTIF(Codes!DE42,1))</f>
        <v/>
      </c>
      <c r="DD35" s="54" t="str">
        <f>IF(ISBLANK(Paramètres!$B41),"",COUNTIF(Codes!DF42,1))</f>
        <v/>
      </c>
      <c r="DE35" s="54" t="str">
        <f>IF(ISBLANK(Paramètres!$B41),"",COUNTIF(Codes!DG42,1))</f>
        <v/>
      </c>
      <c r="DF35" s="54" t="str">
        <f>IF(ISBLANK(Paramètres!$B41),"",COUNTIF(Codes!DH42,1))</f>
        <v/>
      </c>
      <c r="DG35" s="54" t="str">
        <f>IF(ISBLANK(Paramètres!$B41),"",COUNTIF(Codes!DI42,1))</f>
        <v/>
      </c>
      <c r="DH35" s="54" t="str">
        <f>IF(ISBLANK(Paramètres!$B41),"",COUNTIF(Codes!DJ42,1))</f>
        <v/>
      </c>
      <c r="DI35" s="54" t="str">
        <f>IF(ISBLANK(Paramètres!$B41),"",COUNTIF(Codes!DK42,1))</f>
        <v/>
      </c>
      <c r="DJ35" s="54" t="str">
        <f>IF(ISBLANK(Paramètres!$B41),"",COUNTIF(Codes!DL42,1))</f>
        <v/>
      </c>
      <c r="DK35" s="54" t="str">
        <f>IF(ISBLANK(Paramètres!$B41),"",COUNTIF(Codes!DM42,1))</f>
        <v/>
      </c>
      <c r="DL35" s="54" t="str">
        <f>IF(ISBLANK(Paramètres!$B41),"",COUNTIF(Codes!DN42,1))</f>
        <v/>
      </c>
      <c r="DM35" s="54" t="str">
        <f>IF(ISBLANK(Paramètres!$B41),"",COUNTIF(Codes!DO42,1))</f>
        <v/>
      </c>
      <c r="DN35" s="54" t="str">
        <f>IF(ISBLANK(Paramètres!$B41),"",COUNTIF(Codes!DP42,1))</f>
        <v/>
      </c>
      <c r="DO35" s="54" t="str">
        <f>IF(ISBLANK(Paramètres!$B41),"",COUNTIF(Codes!DQ42,1))</f>
        <v/>
      </c>
      <c r="DP35" s="54" t="str">
        <f>IF(ISBLANK(Paramètres!$B41),"",COUNTIF(Codes!DR42,1))</f>
        <v/>
      </c>
      <c r="DQ35" s="54" t="str">
        <f>IF(ISBLANK(Paramètres!$B41),"",COUNTIF(Codes!DS42,1))</f>
        <v/>
      </c>
      <c r="DR35" s="54" t="str">
        <f>IF(ISBLANK(Paramètres!$B41),"",COUNTIF(Codes!DT42,1))</f>
        <v/>
      </c>
      <c r="DS35" s="54" t="str">
        <f>IF(ISBLANK(Paramètres!$B41),"",COUNTIF(Codes!DU42,1))</f>
        <v/>
      </c>
      <c r="DT35" s="54" t="str">
        <f>IF(ISBLANK(Paramètres!$B41),"",COUNTIF(Codes!DV42,1))</f>
        <v/>
      </c>
      <c r="DU35" s="54" t="str">
        <f>IF(ISBLANK(Paramètres!$B41),"",COUNTIF(Codes!DW42,1))</f>
        <v/>
      </c>
      <c r="DV35" s="54" t="str">
        <f>IF(ISBLANK(Paramètres!$B41),"",COUNTIF(Codes!DX42,1))</f>
        <v/>
      </c>
      <c r="DW35" s="54" t="str">
        <f>IF(ISBLANK(Paramètres!$B41),"",COUNTIF(Codes!DY42,1))</f>
        <v/>
      </c>
      <c r="DX35" s="54" t="str">
        <f>IF(ISBLANK(Paramètres!$B41),"",COUNTIF(Codes!DZ42,1))</f>
        <v/>
      </c>
      <c r="DY35" s="54" t="str">
        <f>IF(ISBLANK(Paramètres!$B41),"",COUNTIF(Codes!EA42,1))</f>
        <v/>
      </c>
      <c r="DZ35" s="54" t="str">
        <f>IF(ISBLANK(Paramètres!$B41),"",COUNTIF(Codes!EB42,1))</f>
        <v/>
      </c>
      <c r="EA35" s="54" t="str">
        <f>IF(ISBLANK(Paramètres!$B41),"",COUNTIF(Codes!EC42,1))</f>
        <v/>
      </c>
      <c r="EB35" s="54" t="str">
        <f>IF(ISBLANK(Paramètres!$B41),"",COUNTIF(Codes!ED42,1))</f>
        <v/>
      </c>
      <c r="EC35" s="54" t="str">
        <f>IF(ISBLANK(Paramètres!$B41),"",COUNTIF(Codes!EE42,1))</f>
        <v/>
      </c>
      <c r="ED35" s="54" t="str">
        <f>IF(ISBLANK(Paramètres!$B41),"",COUNTIF(Codes!EF42,1))</f>
        <v/>
      </c>
      <c r="EE35" s="54" t="str">
        <f>IF(ISBLANK(Paramètres!$B41),"",COUNTIF(Codes!EG42,1))</f>
        <v/>
      </c>
      <c r="EF35" s="54" t="str">
        <f>IF(ISBLANK(Paramètres!$B41),"",COUNTIF(Codes!EH42,1))</f>
        <v/>
      </c>
      <c r="EG35" s="54" t="str">
        <f>IF(ISBLANK(Paramètres!$B41),"",COUNTIF(Codes!EI42,1))</f>
        <v/>
      </c>
      <c r="EH35" s="54" t="str">
        <f>IF(ISBLANK(Paramètres!$B41),"",COUNTIF(Codes!EJ42,1))</f>
        <v/>
      </c>
      <c r="EI35" s="54" t="str">
        <f>IF(ISBLANK(Paramètres!$B41),"",COUNTIF(Codes!EK42,1))</f>
        <v/>
      </c>
      <c r="EJ35" s="54" t="str">
        <f>IF(ISBLANK(Paramètres!$B41),"",COUNTIF(Codes!EL42,1))</f>
        <v/>
      </c>
      <c r="EK35" s="54" t="str">
        <f>IF(ISBLANK(Paramètres!$B41),"",COUNTIF(Codes!EM42,1))</f>
        <v/>
      </c>
      <c r="EL35" s="54" t="str">
        <f>IF(ISBLANK(Paramètres!$B41),"",COUNTIF(Codes!EN42,1))</f>
        <v/>
      </c>
      <c r="EM35" s="54" t="str">
        <f>IF(ISBLANK(Paramètres!$B41),"",COUNTIF(Codes!EO42,1))</f>
        <v/>
      </c>
      <c r="EN35" s="54" t="str">
        <f>IF(ISBLANK(Paramètres!$B41),"",COUNTIF(Codes!EP42,1))</f>
        <v/>
      </c>
      <c r="EO35" s="54" t="str">
        <f>IF(ISBLANK(Paramètres!$B41),"",COUNTIF(Codes!EQ42,1))</f>
        <v/>
      </c>
      <c r="EP35" s="54" t="str">
        <f>IF(ISBLANK(Paramètres!$B41),"",COUNTIF(Codes!ER42,1))</f>
        <v/>
      </c>
      <c r="EQ35" s="54" t="str">
        <f>IF(ISBLANK(Paramètres!$B41),"",COUNTIF(Codes!ES42,1))</f>
        <v/>
      </c>
      <c r="ER35" s="54" t="str">
        <f>IF(ISBLANK(Paramètres!$B41),"",COUNTIF(Codes!ET42,1))</f>
        <v/>
      </c>
      <c r="ES35" s="54" t="str">
        <f>IF(ISBLANK(Paramètres!$B41),"",COUNTIF(Codes!EU42,1))</f>
        <v/>
      </c>
      <c r="ET35" s="54" t="str">
        <f>IF(ISBLANK(Paramètres!$B41),"",COUNTIF(Codes!EV42,1))</f>
        <v/>
      </c>
      <c r="EU35" s="54" t="str">
        <f>IF(ISBLANK(Paramètres!$B41),"",COUNTIF(Codes!EW42,1))</f>
        <v/>
      </c>
      <c r="EV35" s="54" t="str">
        <f>IF(ISBLANK(Paramètres!$B41),"",COUNTIF(Codes!EX42,1))</f>
        <v/>
      </c>
      <c r="EW35" s="54" t="str">
        <f>IF(ISBLANK(Paramètres!$B41),"",COUNTIF(Codes!EY42,1))</f>
        <v/>
      </c>
      <c r="EX35" s="54" t="str">
        <f>IF(ISBLANK(Paramètres!$B41),"",COUNTIF(Codes!EZ42,1))</f>
        <v/>
      </c>
      <c r="EY35" s="54" t="str">
        <f>IF(ISBLANK(Paramètres!$B41),"",COUNTIF(Codes!FA42,1))</f>
        <v/>
      </c>
      <c r="EZ35" s="54" t="str">
        <f>IF(ISBLANK(Paramètres!$B41),"",COUNTIF(Codes!FB42,1))</f>
        <v/>
      </c>
      <c r="FA35" s="54" t="str">
        <f>IF(ISBLANK(Paramètres!$B41),"",COUNTIF(Codes!FC42,1))</f>
        <v/>
      </c>
      <c r="FB35" s="54" t="str">
        <f>IF(ISBLANK(Paramètres!$B41),"",COUNTIF(Codes!FD42,1))</f>
        <v/>
      </c>
      <c r="FC35" s="54" t="str">
        <f>IF(ISBLANK(Paramètres!$B41),"",COUNTIF(Codes!FE42,1))</f>
        <v/>
      </c>
      <c r="FD35" s="54" t="str">
        <f>IF(ISBLANK(Paramètres!$B41),"",COUNTIF(Codes!FF42,1))</f>
        <v/>
      </c>
      <c r="FE35" s="54" t="str">
        <f>IF(ISBLANK(Paramètres!$B41),"",COUNTIF(Codes!FG42,1))</f>
        <v/>
      </c>
      <c r="FF35" s="54" t="str">
        <f>IF(ISBLANK(Paramètres!$B41),"",COUNTIF(Codes!FH42,1))</f>
        <v/>
      </c>
      <c r="FG35" s="54" t="str">
        <f>IF(ISBLANK(Paramètres!$B41),"",COUNTIF(Codes!FI42,1))</f>
        <v/>
      </c>
      <c r="FH35" s="54" t="str">
        <f>IF(ISBLANK(Paramètres!$B41),"",COUNTIF(Codes!FJ42,1))</f>
        <v/>
      </c>
      <c r="FI35" s="54" t="str">
        <f>IF(ISBLANK(Paramètres!$B41),"",COUNTIF(Codes!FK42,1))</f>
        <v/>
      </c>
      <c r="FJ35" s="54" t="str">
        <f>IF(ISBLANK(Paramètres!$B41),"",COUNTIF(Codes!FL42,1))</f>
        <v/>
      </c>
      <c r="FK35" s="54" t="str">
        <f>IF(ISBLANK(Paramètres!$B41),"",COUNTIF(Codes!FM42,1))</f>
        <v/>
      </c>
      <c r="FL35" s="54" t="str">
        <f>IF(ISBLANK(Paramètres!$B41),"",COUNTIF(Codes!FN42,1))</f>
        <v/>
      </c>
      <c r="FM35" s="54" t="str">
        <f>IF(ISBLANK(Paramètres!$B41),"",COUNTIF(Codes!FO42,1))</f>
        <v/>
      </c>
      <c r="FN35" s="54" t="str">
        <f>IF(ISBLANK(Paramètres!$B41),"",COUNTIF(Codes!FP42,1))</f>
        <v/>
      </c>
      <c r="FO35" s="54" t="str">
        <f>IF(ISBLANK(Paramètres!$B41),"",COUNTIF(Codes!FQ42,1))</f>
        <v/>
      </c>
      <c r="FP35" s="54" t="str">
        <f>IF(ISBLANK(Paramètres!$B41),"",COUNTIF(Codes!FR42,1))</f>
        <v/>
      </c>
      <c r="FQ35" s="54" t="str">
        <f>IF(ISBLANK(Paramètres!$B41),"",COUNTIF(Codes!FS42,1))</f>
        <v/>
      </c>
      <c r="FR35" s="54" t="str">
        <f>IF(ISBLANK(Paramètres!$B41),"",COUNTIF(Codes!FT42,1))</f>
        <v/>
      </c>
      <c r="FS35" s="54" t="str">
        <f>IF(ISBLANK(Paramètres!$B41),"",COUNTIF(Codes!FU42,1))</f>
        <v/>
      </c>
      <c r="FT35" s="54" t="str">
        <f>IF(ISBLANK(Paramètres!$B41),"",COUNTIF(Codes!FV42,1))</f>
        <v/>
      </c>
      <c r="FU35" s="54" t="str">
        <f>IF(ISBLANK(Paramètres!$B41),"",COUNTIF(Codes!FW42,1))</f>
        <v/>
      </c>
      <c r="FV35" s="54" t="str">
        <f>IF(ISBLANK(Paramètres!$B41),"",COUNTIF(Codes!FX42,1))</f>
        <v/>
      </c>
      <c r="FW35" s="54" t="str">
        <f>IF(ISBLANK(Paramètres!$B41),"",COUNTIF(Codes!FY42,1))</f>
        <v/>
      </c>
      <c r="FX35" s="54" t="str">
        <f>IF(ISBLANK(Paramètres!$B41),"",COUNTIF(Codes!FZ42,1))</f>
        <v/>
      </c>
      <c r="FY35" s="54" t="str">
        <f>IF(ISBLANK(Paramètres!$B41),"",COUNTIF(Codes!GA42,1))</f>
        <v/>
      </c>
      <c r="FZ35" s="54" t="str">
        <f>IF(ISBLANK(Paramètres!$B41),"",COUNTIF(Codes!GB42,1))</f>
        <v/>
      </c>
      <c r="GA35" s="54" t="str">
        <f>IF(ISBLANK(Paramètres!$B41),"",COUNTIF(Codes!GC42,1))</f>
        <v/>
      </c>
      <c r="GB35" s="54" t="str">
        <f>IF(ISBLANK(Paramètres!$B41),"",COUNTIF(Codes!GD42,1))</f>
        <v/>
      </c>
      <c r="GC35" s="54" t="str">
        <f>IF(ISBLANK(Paramètres!$B41),"",COUNTIF(Codes!GE42,1))</f>
        <v/>
      </c>
      <c r="GD35" s="54" t="str">
        <f>IF(ISBLANK(Paramètres!$B41),"",COUNTIF(Codes!GF42,1))</f>
        <v/>
      </c>
      <c r="GE35" s="54" t="str">
        <f>IF(ISBLANK(Paramètres!$B41),"",COUNTIF(Codes!GG42,1))</f>
        <v/>
      </c>
      <c r="GF35" s="54" t="str">
        <f>IF(ISBLANK(Paramètres!$B41),"",COUNTIF(Codes!GH42,1))</f>
        <v/>
      </c>
      <c r="GG35" s="54" t="str">
        <f>IF(ISBLANK(Paramètres!$B41),"",COUNTIF(Codes!GI42,1))</f>
        <v/>
      </c>
      <c r="GH35" s="54" t="str">
        <f>IF(ISBLANK(Paramètres!$B41),"",COUNTIF(Codes!GJ42,1))</f>
        <v/>
      </c>
      <c r="GI35" s="54" t="str">
        <f>IF(ISBLANK(Paramètres!$B41),"",COUNTIF(Codes!GK42,1))</f>
        <v/>
      </c>
      <c r="GJ35" s="54" t="str">
        <f>IF(ISBLANK(Paramètres!$B41),"",COUNTIF(Codes!GL42,1))</f>
        <v/>
      </c>
      <c r="GK35" s="54" t="str">
        <f>IF(ISBLANK(Paramètres!$B41),"",COUNTIF(Codes!GM42,1))</f>
        <v/>
      </c>
      <c r="GL35" s="54" t="str">
        <f>IF(ISBLANK(Paramètres!$B41),"",COUNTIF(Codes!GN42,1))</f>
        <v/>
      </c>
      <c r="GM35" s="54" t="str">
        <f>IF(ISBLANK(Paramètres!B41),"",AVERAGE(B35:CX35))</f>
        <v/>
      </c>
      <c r="GN35" s="54" t="str">
        <f>IF(ISBLANK(Paramètres!B41),"",AVERAGE(CY35:GL35))</f>
        <v/>
      </c>
      <c r="GO35" s="54" t="str">
        <f>IF(ISBLANK(Paramètres!B41),"",AVERAGE(C35:GL35))</f>
        <v/>
      </c>
      <c r="GP35" s="54" t="str">
        <f>IF(ISBLANK(Paramètres!B41),"",AVERAGE(CY35:DZ35))</f>
        <v/>
      </c>
      <c r="GQ35" s="54" t="str">
        <f>IF(ISBLANK(Paramètres!B41),"",AVERAGE(EA35:FK35))</f>
        <v/>
      </c>
      <c r="GR35" s="54" t="str">
        <f>IF(ISBLANK(Paramètres!B41),"",AVERAGE(FL35:FW35))</f>
        <v/>
      </c>
      <c r="GS35" s="54" t="str">
        <f>IF(ISBLANK(Paramètres!B41),"",AVERAGE(FX35:GL35))</f>
        <v/>
      </c>
      <c r="GT35" s="54" t="str">
        <f>IF(ISBLANK(Paramètres!B41),"",AVERAGE(Calculs!M35:R35,Calculs!AN35:AY35,Calculs!BE35:BI35,Calculs!BT35:BX35,Calculs!CD35:CO35))</f>
        <v/>
      </c>
      <c r="GU35" s="54" t="str">
        <f>IF(ISBLANK(Paramètres!B41),"",AVERAGE(Calculs!AI35:AM35,Calculs!BJ35:BP35,Calculs!BY35:CC35))</f>
        <v/>
      </c>
      <c r="GV35" s="54" t="str">
        <f>IF(ISBLANK(Paramètres!B41),"",AVERAGE(Calculs!B35:L35,Calculs!S35:AH35,Calculs!AZ35:BD35,Calculs!BQ35:BS35))</f>
        <v/>
      </c>
      <c r="GW35" s="54" t="str">
        <f>IF(ISBLANK(Paramètres!B41),"",AVERAGE(CP35:CX35))</f>
        <v/>
      </c>
    </row>
    <row r="36" spans="1:205" s="23" customFormat="1" ht="24" customHeight="1" thickBot="1" x14ac:dyDescent="0.4">
      <c r="A36" s="22" t="str">
        <f>Codes!C43</f>
        <v/>
      </c>
      <c r="B36" s="54" t="str">
        <f>IF(ISBLANK(Paramètres!$B42),"",COUNTIF(Codes!D43,1))</f>
        <v/>
      </c>
      <c r="C36" s="54" t="str">
        <f>IF(ISBLANK(Paramètres!$B42),"",COUNTIF(Codes!E43,1))</f>
        <v/>
      </c>
      <c r="D36" s="54" t="str">
        <f>IF(ISBLANK(Paramètres!$B42),"",COUNTIF(Codes!F43,1))</f>
        <v/>
      </c>
      <c r="E36" s="54" t="str">
        <f>IF(ISBLANK(Paramètres!$B42),"",COUNTIF(Codes!G43,1))</f>
        <v/>
      </c>
      <c r="F36" s="54" t="str">
        <f>IF(ISBLANK(Paramètres!$B42),"",COUNTIF(Codes!H43,1))</f>
        <v/>
      </c>
      <c r="G36" s="54" t="str">
        <f>IF(ISBLANK(Paramètres!$B42),"",COUNTIF(Codes!I43,1))</f>
        <v/>
      </c>
      <c r="H36" s="54" t="str">
        <f>IF(ISBLANK(Paramètres!$B42),"",COUNTIF(Codes!J43,1))</f>
        <v/>
      </c>
      <c r="I36" s="54" t="str">
        <f>IF(ISBLANK(Paramètres!$B42),"",COUNTIF(Codes!K43,1))</f>
        <v/>
      </c>
      <c r="J36" s="54" t="str">
        <f>IF(ISBLANK(Paramètres!$B42),"",COUNTIF(Codes!L43,1))</f>
        <v/>
      </c>
      <c r="K36" s="54" t="str">
        <f>IF(ISBLANK(Paramètres!$B42),"",COUNTIF(Codes!M43,1))</f>
        <v/>
      </c>
      <c r="L36" s="54" t="str">
        <f>IF(ISBLANK(Paramètres!$B42),"",COUNTIF(Codes!N43,1))</f>
        <v/>
      </c>
      <c r="M36" s="54" t="str">
        <f>IF(ISBLANK(Paramètres!$B42),"",COUNTIF(Codes!O43,1))</f>
        <v/>
      </c>
      <c r="N36" s="54" t="str">
        <f>IF(ISBLANK(Paramètres!$B42),"",COUNTIF(Codes!P43,1))</f>
        <v/>
      </c>
      <c r="O36" s="54" t="str">
        <f>IF(ISBLANK(Paramètres!$B42),"",COUNTIF(Codes!Q43,1))</f>
        <v/>
      </c>
      <c r="P36" s="54" t="str">
        <f>IF(ISBLANK(Paramètres!$B42),"",COUNTIF(Codes!R43,1))</f>
        <v/>
      </c>
      <c r="Q36" s="54" t="str">
        <f>IF(ISBLANK(Paramètres!$B42),"",COUNTIF(Codes!S43,1))</f>
        <v/>
      </c>
      <c r="R36" s="54" t="str">
        <f>IF(ISBLANK(Paramètres!$B42),"",COUNTIF(Codes!T43,1))</f>
        <v/>
      </c>
      <c r="S36" s="54" t="str">
        <f>IF(ISBLANK(Paramètres!$B42),"",COUNTIF(Codes!U43,1))</f>
        <v/>
      </c>
      <c r="T36" s="54" t="str">
        <f>IF(ISBLANK(Paramètres!$B42),"",COUNTIF(Codes!V43,1))</f>
        <v/>
      </c>
      <c r="U36" s="54" t="str">
        <f>IF(ISBLANK(Paramètres!$B42),"",COUNTIF(Codes!W43,1))</f>
        <v/>
      </c>
      <c r="V36" s="54" t="str">
        <f>IF(ISBLANK(Paramètres!$B42),"",COUNTIF(Codes!X43,1))</f>
        <v/>
      </c>
      <c r="W36" s="54" t="str">
        <f>IF(ISBLANK(Paramètres!$B42),"",COUNTIF(Codes!Y43,1))</f>
        <v/>
      </c>
      <c r="X36" s="54" t="str">
        <f>IF(ISBLANK(Paramètres!$B42),"",COUNTIF(Codes!Z43,1))</f>
        <v/>
      </c>
      <c r="Y36" s="54" t="str">
        <f>IF(ISBLANK(Paramètres!$B42),"",COUNTIF(Codes!AA43,1))</f>
        <v/>
      </c>
      <c r="Z36" s="54" t="str">
        <f>IF(ISBLANK(Paramètres!$B42),"",COUNTIF(Codes!AB43,1))</f>
        <v/>
      </c>
      <c r="AA36" s="54" t="str">
        <f>IF(ISBLANK(Paramètres!$B42),"",COUNTIF(Codes!AC43,1))</f>
        <v/>
      </c>
      <c r="AB36" s="54" t="str">
        <f>IF(ISBLANK(Paramètres!$B42),"",COUNTIF(Codes!AD43,1))</f>
        <v/>
      </c>
      <c r="AC36" s="54" t="str">
        <f>IF(ISBLANK(Paramètres!$B42),"",COUNTIF(Codes!AE43,1))</f>
        <v/>
      </c>
      <c r="AD36" s="54" t="str">
        <f>IF(ISBLANK(Paramètres!$B42),"",COUNTIF(Codes!AF43,1))</f>
        <v/>
      </c>
      <c r="AE36" s="54" t="str">
        <f>IF(ISBLANK(Paramètres!$B42),"",COUNTIF(Codes!AG43,1))</f>
        <v/>
      </c>
      <c r="AF36" s="54" t="str">
        <f>IF(ISBLANK(Paramètres!$B42),"",COUNTIF(Codes!AH43,1))</f>
        <v/>
      </c>
      <c r="AG36" s="54" t="str">
        <f>IF(ISBLANK(Paramètres!$B42),"",COUNTIF(Codes!AI43,1))</f>
        <v/>
      </c>
      <c r="AH36" s="54" t="str">
        <f>IF(ISBLANK(Paramètres!$B42),"",COUNTIF(Codes!AJ43,1))</f>
        <v/>
      </c>
      <c r="AI36" s="54" t="str">
        <f>IF(ISBLANK(Paramètres!$B42),"",COUNTIF(Codes!AK43,1))</f>
        <v/>
      </c>
      <c r="AJ36" s="54" t="str">
        <f>IF(ISBLANK(Paramètres!$B42),"",COUNTIF(Codes!AL43,1))</f>
        <v/>
      </c>
      <c r="AK36" s="54" t="str">
        <f>IF(ISBLANK(Paramètres!$B42),"",COUNTIF(Codes!AM43,1))</f>
        <v/>
      </c>
      <c r="AL36" s="54" t="str">
        <f>IF(ISBLANK(Paramètres!$B42),"",COUNTIF(Codes!AN43,1))</f>
        <v/>
      </c>
      <c r="AM36" s="54" t="str">
        <f>IF(ISBLANK(Paramètres!$B42),"",COUNTIF(Codes!AO43,1))</f>
        <v/>
      </c>
      <c r="AN36" s="54" t="str">
        <f>IF(ISBLANK(Paramètres!$B42),"",COUNTIF(Codes!AP43,1))</f>
        <v/>
      </c>
      <c r="AO36" s="54" t="str">
        <f>IF(ISBLANK(Paramètres!$B42),"",COUNTIF(Codes!AQ43,1))</f>
        <v/>
      </c>
      <c r="AP36" s="54" t="str">
        <f>IF(ISBLANK(Paramètres!$B42),"",COUNTIF(Codes!AR43,1))</f>
        <v/>
      </c>
      <c r="AQ36" s="54" t="str">
        <f>IF(ISBLANK(Paramètres!$B42),"",COUNTIF(Codes!AS43,1))</f>
        <v/>
      </c>
      <c r="AR36" s="54" t="str">
        <f>IF(ISBLANK(Paramètres!$B42),"",COUNTIF(Codes!AT43,1))</f>
        <v/>
      </c>
      <c r="AS36" s="54" t="str">
        <f>IF(ISBLANK(Paramètres!$B42),"",COUNTIF(Codes!AU43,1))</f>
        <v/>
      </c>
      <c r="AT36" s="54" t="str">
        <f>IF(ISBLANK(Paramètres!$B42),"",COUNTIF(Codes!AV43,1))</f>
        <v/>
      </c>
      <c r="AU36" s="54" t="str">
        <f>IF(ISBLANK(Paramètres!$B42),"",COUNTIF(Codes!AW43,1))</f>
        <v/>
      </c>
      <c r="AV36" s="54" t="str">
        <f>IF(ISBLANK(Paramètres!$B42),"",COUNTIF(Codes!AX43,1))</f>
        <v/>
      </c>
      <c r="AW36" s="54" t="str">
        <f>IF(ISBLANK(Paramètres!$B42),"",COUNTIF(Codes!AY43,1))</f>
        <v/>
      </c>
      <c r="AX36" s="54" t="str">
        <f>IF(ISBLANK(Paramètres!$B42),"",COUNTIF(Codes!AZ43,1))</f>
        <v/>
      </c>
      <c r="AY36" s="54" t="str">
        <f>IF(ISBLANK(Paramètres!$B42),"",COUNTIF(Codes!BA43,1))</f>
        <v/>
      </c>
      <c r="AZ36" s="54" t="str">
        <f>IF(ISBLANK(Paramètres!$B42),"",COUNTIF(Codes!BB43,1))</f>
        <v/>
      </c>
      <c r="BA36" s="54" t="str">
        <f>IF(ISBLANK(Paramètres!$B42),"",COUNTIF(Codes!BC43,1))</f>
        <v/>
      </c>
      <c r="BB36" s="54" t="str">
        <f>IF(ISBLANK(Paramètres!$B42),"",COUNTIF(Codes!BD43,1))</f>
        <v/>
      </c>
      <c r="BC36" s="54" t="str">
        <f>IF(ISBLANK(Paramètres!$B42),"",COUNTIF(Codes!BE43,1))</f>
        <v/>
      </c>
      <c r="BD36" s="54" t="str">
        <f>IF(ISBLANK(Paramètres!$B42),"",COUNTIF(Codes!BF43,1))</f>
        <v/>
      </c>
      <c r="BE36" s="54" t="str">
        <f>IF(ISBLANK(Paramètres!$B42),"",COUNTIF(Codes!BG43,1))</f>
        <v/>
      </c>
      <c r="BF36" s="54" t="str">
        <f>IF(ISBLANK(Paramètres!$B42),"",COUNTIF(Codes!BH43,1))</f>
        <v/>
      </c>
      <c r="BG36" s="54" t="str">
        <f>IF(ISBLANK(Paramètres!$B42),"",COUNTIF(Codes!BI43,1))</f>
        <v/>
      </c>
      <c r="BH36" s="54" t="str">
        <f>IF(ISBLANK(Paramètres!$B42),"",COUNTIF(Codes!BJ43,1))</f>
        <v/>
      </c>
      <c r="BI36" s="54" t="str">
        <f>IF(ISBLANK(Paramètres!$B42),"",COUNTIF(Codes!BK43,1))</f>
        <v/>
      </c>
      <c r="BJ36" s="54" t="str">
        <f>IF(ISBLANK(Paramètres!$B42),"",COUNTIF(Codes!BL43,1))</f>
        <v/>
      </c>
      <c r="BK36" s="54" t="str">
        <f>IF(ISBLANK(Paramètres!$B42),"",COUNTIF(Codes!BM43,1))</f>
        <v/>
      </c>
      <c r="BL36" s="54" t="str">
        <f>IF(ISBLANK(Paramètres!$B42),"",COUNTIF(Codes!BN43,1))</f>
        <v/>
      </c>
      <c r="BM36" s="54" t="str">
        <f>IF(ISBLANK(Paramètres!$B42),"",COUNTIF(Codes!BO43,1))</f>
        <v/>
      </c>
      <c r="BN36" s="54" t="str">
        <f>IF(ISBLANK(Paramètres!$B42),"",COUNTIF(Codes!BP43,1))</f>
        <v/>
      </c>
      <c r="BO36" s="54" t="str">
        <f>IF(ISBLANK(Paramètres!$B42),"",COUNTIF(Codes!BQ43,1))</f>
        <v/>
      </c>
      <c r="BP36" s="54" t="str">
        <f>IF(ISBLANK(Paramètres!$B42),"",COUNTIF(Codes!BR43,1))</f>
        <v/>
      </c>
      <c r="BQ36" s="54" t="str">
        <f>IF(ISBLANK(Paramètres!$B42),"",COUNTIF(Codes!BS43,1))</f>
        <v/>
      </c>
      <c r="BR36" s="54" t="str">
        <f>IF(ISBLANK(Paramètres!$B42),"",COUNTIF(Codes!BT43,1))</f>
        <v/>
      </c>
      <c r="BS36" s="54" t="str">
        <f>IF(ISBLANK(Paramètres!$B42),"",COUNTIF(Codes!BU43,1))</f>
        <v/>
      </c>
      <c r="BT36" s="54" t="str">
        <f>IF(ISBLANK(Paramètres!$B42),"",COUNTIF(Codes!BV43,1))</f>
        <v/>
      </c>
      <c r="BU36" s="54" t="str">
        <f>IF(ISBLANK(Paramètres!$B42),"",COUNTIF(Codes!BW43,1))</f>
        <v/>
      </c>
      <c r="BV36" s="54" t="str">
        <f>IF(ISBLANK(Paramètres!$B42),"",COUNTIF(Codes!BX43,1))</f>
        <v/>
      </c>
      <c r="BW36" s="54" t="str">
        <f>IF(ISBLANK(Paramètres!$B42),"",COUNTIF(Codes!BY43,1))</f>
        <v/>
      </c>
      <c r="BX36" s="54" t="str">
        <f>IF(ISBLANK(Paramètres!$B42),"",COUNTIF(Codes!BZ43,1))</f>
        <v/>
      </c>
      <c r="BY36" s="54" t="str">
        <f>IF(ISBLANK(Paramètres!$B42),"",COUNTIF(Codes!CA43,1))</f>
        <v/>
      </c>
      <c r="BZ36" s="54" t="str">
        <f>IF(ISBLANK(Paramètres!$B42),"",COUNTIF(Codes!CB43,1))</f>
        <v/>
      </c>
      <c r="CA36" s="54" t="str">
        <f>IF(ISBLANK(Paramètres!$B42),"",COUNTIF(Codes!CC43,1))</f>
        <v/>
      </c>
      <c r="CB36" s="54" t="str">
        <f>IF(ISBLANK(Paramètres!$B42),"",COUNTIF(Codes!CD43,1))</f>
        <v/>
      </c>
      <c r="CC36" s="54" t="str">
        <f>IF(ISBLANK(Paramètres!$B42),"",COUNTIF(Codes!CE43,1))</f>
        <v/>
      </c>
      <c r="CD36" s="54" t="str">
        <f>IF(ISBLANK(Paramètres!$B42),"",COUNTIF(Codes!CF43,1))</f>
        <v/>
      </c>
      <c r="CE36" s="54" t="str">
        <f>IF(ISBLANK(Paramètres!$B42),"",COUNTIF(Codes!CG43,1))</f>
        <v/>
      </c>
      <c r="CF36" s="54" t="str">
        <f>IF(ISBLANK(Paramètres!$B42),"",COUNTIF(Codes!CH43,1))</f>
        <v/>
      </c>
      <c r="CG36" s="54" t="str">
        <f>IF(ISBLANK(Paramètres!$B42),"",COUNTIF(Codes!CI43,1))</f>
        <v/>
      </c>
      <c r="CH36" s="54" t="str">
        <f>IF(ISBLANK(Paramètres!$B42),"",COUNTIF(Codes!CJ43,1))</f>
        <v/>
      </c>
      <c r="CI36" s="54" t="str">
        <f>IF(ISBLANK(Paramètres!$B42),"",COUNTIF(Codes!CK43,1))</f>
        <v/>
      </c>
      <c r="CJ36" s="54" t="str">
        <f>IF(ISBLANK(Paramètres!$B42),"",COUNTIF(Codes!CL43,1))</f>
        <v/>
      </c>
      <c r="CK36" s="54" t="str">
        <f>IF(ISBLANK(Paramètres!$B42),"",COUNTIF(Codes!CM43,1))</f>
        <v/>
      </c>
      <c r="CL36" s="54" t="str">
        <f>IF(ISBLANK(Paramètres!$B42),"",COUNTIF(Codes!CN43,1))</f>
        <v/>
      </c>
      <c r="CM36" s="54" t="str">
        <f>IF(ISBLANK(Paramètres!$B42),"",COUNTIF(Codes!CO43,1))</f>
        <v/>
      </c>
      <c r="CN36" s="54" t="str">
        <f>IF(ISBLANK(Paramètres!$B42),"",COUNTIF(Codes!CP43,1))</f>
        <v/>
      </c>
      <c r="CO36" s="54" t="str">
        <f>IF(ISBLANK(Paramètres!$B42),"",COUNTIF(Codes!CQ43,1))</f>
        <v/>
      </c>
      <c r="CP36" s="54" t="str">
        <f>IF(ISBLANK(Paramètres!$B42),"",COUNTIF(Codes!CR43,1))</f>
        <v/>
      </c>
      <c r="CQ36" s="54" t="str">
        <f>IF(ISBLANK(Paramètres!$B42),"",COUNTIF(Codes!CS43,1))</f>
        <v/>
      </c>
      <c r="CR36" s="54" t="str">
        <f>IF(ISBLANK(Paramètres!$B42),"",COUNTIF(Codes!CT43,1))</f>
        <v/>
      </c>
      <c r="CS36" s="54" t="str">
        <f>IF(ISBLANK(Paramètres!$B42),"",COUNTIF(Codes!CU43,1))</f>
        <v/>
      </c>
      <c r="CT36" s="54" t="str">
        <f>IF(ISBLANK(Paramètres!$B42),"",COUNTIF(Codes!CV43,1))</f>
        <v/>
      </c>
      <c r="CU36" s="54" t="str">
        <f>IF(ISBLANK(Paramètres!$B42),"",COUNTIF(Codes!CW43,1))</f>
        <v/>
      </c>
      <c r="CV36" s="54" t="str">
        <f>IF(ISBLANK(Paramètres!$B42),"",COUNTIF(Codes!CX43,1))</f>
        <v/>
      </c>
      <c r="CW36" s="54" t="str">
        <f>IF(ISBLANK(Paramètres!$B42),"",COUNTIF(Codes!CY43,1))</f>
        <v/>
      </c>
      <c r="CX36" s="54" t="str">
        <f>IF(ISBLANK(Paramètres!$B42),"",COUNTIF(Codes!CZ43,1))</f>
        <v/>
      </c>
      <c r="CY36" s="54" t="str">
        <f>IF(ISBLANK(Paramètres!$B42),"",COUNTIF(Codes!DA43,1))</f>
        <v/>
      </c>
      <c r="CZ36" s="54" t="str">
        <f>IF(ISBLANK(Paramètres!$B42),"",COUNTIF(Codes!DB43,1))</f>
        <v/>
      </c>
      <c r="DA36" s="54" t="str">
        <f>IF(ISBLANK(Paramètres!$B42),"",COUNTIF(Codes!DC43,1))</f>
        <v/>
      </c>
      <c r="DB36" s="54" t="str">
        <f>IF(ISBLANK(Paramètres!$B42),"",COUNTIF(Codes!DD43,1))</f>
        <v/>
      </c>
      <c r="DC36" s="54" t="str">
        <f>IF(ISBLANK(Paramètres!$B42),"",COUNTIF(Codes!DE43,1))</f>
        <v/>
      </c>
      <c r="DD36" s="54" t="str">
        <f>IF(ISBLANK(Paramètres!$B42),"",COUNTIF(Codes!DF43,1))</f>
        <v/>
      </c>
      <c r="DE36" s="54" t="str">
        <f>IF(ISBLANK(Paramètres!$B42),"",COUNTIF(Codes!DG43,1))</f>
        <v/>
      </c>
      <c r="DF36" s="54" t="str">
        <f>IF(ISBLANK(Paramètres!$B42),"",COUNTIF(Codes!DH43,1))</f>
        <v/>
      </c>
      <c r="DG36" s="54" t="str">
        <f>IF(ISBLANK(Paramètres!$B42),"",COUNTIF(Codes!DI43,1))</f>
        <v/>
      </c>
      <c r="DH36" s="54" t="str">
        <f>IF(ISBLANK(Paramètres!$B42),"",COUNTIF(Codes!DJ43,1))</f>
        <v/>
      </c>
      <c r="DI36" s="54" t="str">
        <f>IF(ISBLANK(Paramètres!$B42),"",COUNTIF(Codes!DK43,1))</f>
        <v/>
      </c>
      <c r="DJ36" s="54" t="str">
        <f>IF(ISBLANK(Paramètres!$B42),"",COUNTIF(Codes!DL43,1))</f>
        <v/>
      </c>
      <c r="DK36" s="54" t="str">
        <f>IF(ISBLANK(Paramètres!$B42),"",COUNTIF(Codes!DM43,1))</f>
        <v/>
      </c>
      <c r="DL36" s="54" t="str">
        <f>IF(ISBLANK(Paramètres!$B42),"",COUNTIF(Codes!DN43,1))</f>
        <v/>
      </c>
      <c r="DM36" s="54" t="str">
        <f>IF(ISBLANK(Paramètres!$B42),"",COUNTIF(Codes!DO43,1))</f>
        <v/>
      </c>
      <c r="DN36" s="54" t="str">
        <f>IF(ISBLANK(Paramètres!$B42),"",COUNTIF(Codes!DP43,1))</f>
        <v/>
      </c>
      <c r="DO36" s="54" t="str">
        <f>IF(ISBLANK(Paramètres!$B42),"",COUNTIF(Codes!DQ43,1))</f>
        <v/>
      </c>
      <c r="DP36" s="54" t="str">
        <f>IF(ISBLANK(Paramètres!$B42),"",COUNTIF(Codes!DR43,1))</f>
        <v/>
      </c>
      <c r="DQ36" s="54" t="str">
        <f>IF(ISBLANK(Paramètres!$B42),"",COUNTIF(Codes!DS43,1))</f>
        <v/>
      </c>
      <c r="DR36" s="54" t="str">
        <f>IF(ISBLANK(Paramètres!$B42),"",COUNTIF(Codes!DT43,1))</f>
        <v/>
      </c>
      <c r="DS36" s="54" t="str">
        <f>IF(ISBLANK(Paramètres!$B42),"",COUNTIF(Codes!DU43,1))</f>
        <v/>
      </c>
      <c r="DT36" s="54" t="str">
        <f>IF(ISBLANK(Paramètres!$B42),"",COUNTIF(Codes!DV43,1))</f>
        <v/>
      </c>
      <c r="DU36" s="54" t="str">
        <f>IF(ISBLANK(Paramètres!$B42),"",COUNTIF(Codes!DW43,1))</f>
        <v/>
      </c>
      <c r="DV36" s="54" t="str">
        <f>IF(ISBLANK(Paramètres!$B42),"",COUNTIF(Codes!DX43,1))</f>
        <v/>
      </c>
      <c r="DW36" s="54" t="str">
        <f>IF(ISBLANK(Paramètres!$B42),"",COUNTIF(Codes!DY43,1))</f>
        <v/>
      </c>
      <c r="DX36" s="54" t="str">
        <f>IF(ISBLANK(Paramètres!$B42),"",COUNTIF(Codes!DZ43,1))</f>
        <v/>
      </c>
      <c r="DY36" s="54" t="str">
        <f>IF(ISBLANK(Paramètres!$B42),"",COUNTIF(Codes!EA43,1))</f>
        <v/>
      </c>
      <c r="DZ36" s="54" t="str">
        <f>IF(ISBLANK(Paramètres!$B42),"",COUNTIF(Codes!EB43,1))</f>
        <v/>
      </c>
      <c r="EA36" s="54" t="str">
        <f>IF(ISBLANK(Paramètres!$B42),"",COUNTIF(Codes!EC43,1))</f>
        <v/>
      </c>
      <c r="EB36" s="54" t="str">
        <f>IF(ISBLANK(Paramètres!$B42),"",COUNTIF(Codes!ED43,1))</f>
        <v/>
      </c>
      <c r="EC36" s="54" t="str">
        <f>IF(ISBLANK(Paramètres!$B42),"",COUNTIF(Codes!EE43,1))</f>
        <v/>
      </c>
      <c r="ED36" s="54" t="str">
        <f>IF(ISBLANK(Paramètres!$B42),"",COUNTIF(Codes!EF43,1))</f>
        <v/>
      </c>
      <c r="EE36" s="54" t="str">
        <f>IF(ISBLANK(Paramètres!$B42),"",COUNTIF(Codes!EG43,1))</f>
        <v/>
      </c>
      <c r="EF36" s="54" t="str">
        <f>IF(ISBLANK(Paramètres!$B42),"",COUNTIF(Codes!EH43,1))</f>
        <v/>
      </c>
      <c r="EG36" s="54" t="str">
        <f>IF(ISBLANK(Paramètres!$B42),"",COUNTIF(Codes!EI43,1))</f>
        <v/>
      </c>
      <c r="EH36" s="54" t="str">
        <f>IF(ISBLANK(Paramètres!$B42),"",COUNTIF(Codes!EJ43,1))</f>
        <v/>
      </c>
      <c r="EI36" s="54" t="str">
        <f>IF(ISBLANK(Paramètres!$B42),"",COUNTIF(Codes!EK43,1))</f>
        <v/>
      </c>
      <c r="EJ36" s="54" t="str">
        <f>IF(ISBLANK(Paramètres!$B42),"",COUNTIF(Codes!EL43,1))</f>
        <v/>
      </c>
      <c r="EK36" s="54" t="str">
        <f>IF(ISBLANK(Paramètres!$B42),"",COUNTIF(Codes!EM43,1))</f>
        <v/>
      </c>
      <c r="EL36" s="54" t="str">
        <f>IF(ISBLANK(Paramètres!$B42),"",COUNTIF(Codes!EN43,1))</f>
        <v/>
      </c>
      <c r="EM36" s="54" t="str">
        <f>IF(ISBLANK(Paramètres!$B42),"",COUNTIF(Codes!EO43,1))</f>
        <v/>
      </c>
      <c r="EN36" s="54" t="str">
        <f>IF(ISBLANK(Paramètres!$B42),"",COUNTIF(Codes!EP43,1))</f>
        <v/>
      </c>
      <c r="EO36" s="54" t="str">
        <f>IF(ISBLANK(Paramètres!$B42),"",COUNTIF(Codes!EQ43,1))</f>
        <v/>
      </c>
      <c r="EP36" s="54" t="str">
        <f>IF(ISBLANK(Paramètres!$B42),"",COUNTIF(Codes!ER43,1))</f>
        <v/>
      </c>
      <c r="EQ36" s="54" t="str">
        <f>IF(ISBLANK(Paramètres!$B42),"",COUNTIF(Codes!ES43,1))</f>
        <v/>
      </c>
      <c r="ER36" s="54" t="str">
        <f>IF(ISBLANK(Paramètres!$B42),"",COUNTIF(Codes!ET43,1))</f>
        <v/>
      </c>
      <c r="ES36" s="54" t="str">
        <f>IF(ISBLANK(Paramètres!$B42),"",COUNTIF(Codes!EU43,1))</f>
        <v/>
      </c>
      <c r="ET36" s="54" t="str">
        <f>IF(ISBLANK(Paramètres!$B42),"",COUNTIF(Codes!EV43,1))</f>
        <v/>
      </c>
      <c r="EU36" s="54" t="str">
        <f>IF(ISBLANK(Paramètres!$B42),"",COUNTIF(Codes!EW43,1))</f>
        <v/>
      </c>
      <c r="EV36" s="54" t="str">
        <f>IF(ISBLANK(Paramètres!$B42),"",COUNTIF(Codes!EX43,1))</f>
        <v/>
      </c>
      <c r="EW36" s="54" t="str">
        <f>IF(ISBLANK(Paramètres!$B42),"",COUNTIF(Codes!EY43,1))</f>
        <v/>
      </c>
      <c r="EX36" s="54" t="str">
        <f>IF(ISBLANK(Paramètres!$B42),"",COUNTIF(Codes!EZ43,1))</f>
        <v/>
      </c>
      <c r="EY36" s="54" t="str">
        <f>IF(ISBLANK(Paramètres!$B42),"",COUNTIF(Codes!FA43,1))</f>
        <v/>
      </c>
      <c r="EZ36" s="54" t="str">
        <f>IF(ISBLANK(Paramètres!$B42),"",COUNTIF(Codes!FB43,1))</f>
        <v/>
      </c>
      <c r="FA36" s="54" t="str">
        <f>IF(ISBLANK(Paramètres!$B42),"",COUNTIF(Codes!FC43,1))</f>
        <v/>
      </c>
      <c r="FB36" s="54" t="str">
        <f>IF(ISBLANK(Paramètres!$B42),"",COUNTIF(Codes!FD43,1))</f>
        <v/>
      </c>
      <c r="FC36" s="54" t="str">
        <f>IF(ISBLANK(Paramètres!$B42),"",COUNTIF(Codes!FE43,1))</f>
        <v/>
      </c>
      <c r="FD36" s="54" t="str">
        <f>IF(ISBLANK(Paramètres!$B42),"",COUNTIF(Codes!FF43,1))</f>
        <v/>
      </c>
      <c r="FE36" s="54" t="str">
        <f>IF(ISBLANK(Paramètres!$B42),"",COUNTIF(Codes!FG43,1))</f>
        <v/>
      </c>
      <c r="FF36" s="54" t="str">
        <f>IF(ISBLANK(Paramètres!$B42),"",COUNTIF(Codes!FH43,1))</f>
        <v/>
      </c>
      <c r="FG36" s="54" t="str">
        <f>IF(ISBLANK(Paramètres!$B42),"",COUNTIF(Codes!FI43,1))</f>
        <v/>
      </c>
      <c r="FH36" s="54" t="str">
        <f>IF(ISBLANK(Paramètres!$B42),"",COUNTIF(Codes!FJ43,1))</f>
        <v/>
      </c>
      <c r="FI36" s="54" t="str">
        <f>IF(ISBLANK(Paramètres!$B42),"",COUNTIF(Codes!FK43,1))</f>
        <v/>
      </c>
      <c r="FJ36" s="54" t="str">
        <f>IF(ISBLANK(Paramètres!$B42),"",COUNTIF(Codes!FL43,1))</f>
        <v/>
      </c>
      <c r="FK36" s="54" t="str">
        <f>IF(ISBLANK(Paramètres!$B42),"",COUNTIF(Codes!FM43,1))</f>
        <v/>
      </c>
      <c r="FL36" s="54" t="str">
        <f>IF(ISBLANK(Paramètres!$B42),"",COUNTIF(Codes!FN43,1))</f>
        <v/>
      </c>
      <c r="FM36" s="54" t="str">
        <f>IF(ISBLANK(Paramètres!$B42),"",COUNTIF(Codes!FO43,1))</f>
        <v/>
      </c>
      <c r="FN36" s="54" t="str">
        <f>IF(ISBLANK(Paramètres!$B42),"",COUNTIF(Codes!FP43,1))</f>
        <v/>
      </c>
      <c r="FO36" s="54" t="str">
        <f>IF(ISBLANK(Paramètres!$B42),"",COUNTIF(Codes!FQ43,1))</f>
        <v/>
      </c>
      <c r="FP36" s="54" t="str">
        <f>IF(ISBLANK(Paramètres!$B42),"",COUNTIF(Codes!FR43,1))</f>
        <v/>
      </c>
      <c r="FQ36" s="54" t="str">
        <f>IF(ISBLANK(Paramètres!$B42),"",COUNTIF(Codes!FS43,1))</f>
        <v/>
      </c>
      <c r="FR36" s="54" t="str">
        <f>IF(ISBLANK(Paramètres!$B42),"",COUNTIF(Codes!FT43,1))</f>
        <v/>
      </c>
      <c r="FS36" s="54" t="str">
        <f>IF(ISBLANK(Paramètres!$B42),"",COUNTIF(Codes!FU43,1))</f>
        <v/>
      </c>
      <c r="FT36" s="54" t="str">
        <f>IF(ISBLANK(Paramètres!$B42),"",COUNTIF(Codes!FV43,1))</f>
        <v/>
      </c>
      <c r="FU36" s="54" t="str">
        <f>IF(ISBLANK(Paramètres!$B42),"",COUNTIF(Codes!FW43,1))</f>
        <v/>
      </c>
      <c r="FV36" s="54" t="str">
        <f>IF(ISBLANK(Paramètres!$B42),"",COUNTIF(Codes!FX43,1))</f>
        <v/>
      </c>
      <c r="FW36" s="54" t="str">
        <f>IF(ISBLANK(Paramètres!$B42),"",COUNTIF(Codes!FY43,1))</f>
        <v/>
      </c>
      <c r="FX36" s="54" t="str">
        <f>IF(ISBLANK(Paramètres!$B42),"",COUNTIF(Codes!FZ43,1))</f>
        <v/>
      </c>
      <c r="FY36" s="54" t="str">
        <f>IF(ISBLANK(Paramètres!$B42),"",COUNTIF(Codes!GA43,1))</f>
        <v/>
      </c>
      <c r="FZ36" s="54" t="str">
        <f>IF(ISBLANK(Paramètres!$B42),"",COUNTIF(Codes!GB43,1))</f>
        <v/>
      </c>
      <c r="GA36" s="54" t="str">
        <f>IF(ISBLANK(Paramètres!$B42),"",COUNTIF(Codes!GC43,1))</f>
        <v/>
      </c>
      <c r="GB36" s="54" t="str">
        <f>IF(ISBLANK(Paramètres!$B42),"",COUNTIF(Codes!GD43,1))</f>
        <v/>
      </c>
      <c r="GC36" s="54" t="str">
        <f>IF(ISBLANK(Paramètres!$B42),"",COUNTIF(Codes!GE43,1))</f>
        <v/>
      </c>
      <c r="GD36" s="54" t="str">
        <f>IF(ISBLANK(Paramètres!$B42),"",COUNTIF(Codes!GF43,1))</f>
        <v/>
      </c>
      <c r="GE36" s="54" t="str">
        <f>IF(ISBLANK(Paramètres!$B42),"",COUNTIF(Codes!GG43,1))</f>
        <v/>
      </c>
      <c r="GF36" s="54" t="str">
        <f>IF(ISBLANK(Paramètres!$B42),"",COUNTIF(Codes!GH43,1))</f>
        <v/>
      </c>
      <c r="GG36" s="54" t="str">
        <f>IF(ISBLANK(Paramètres!$B42),"",COUNTIF(Codes!GI43,1))</f>
        <v/>
      </c>
      <c r="GH36" s="54" t="str">
        <f>IF(ISBLANK(Paramètres!$B42),"",COUNTIF(Codes!GJ43,1))</f>
        <v/>
      </c>
      <c r="GI36" s="54" t="str">
        <f>IF(ISBLANK(Paramètres!$B42),"",COUNTIF(Codes!GK43,1))</f>
        <v/>
      </c>
      <c r="GJ36" s="54" t="str">
        <f>IF(ISBLANK(Paramètres!$B42),"",COUNTIF(Codes!GL43,1))</f>
        <v/>
      </c>
      <c r="GK36" s="54" t="str">
        <f>IF(ISBLANK(Paramètres!$B42),"",COUNTIF(Codes!GM43,1))</f>
        <v/>
      </c>
      <c r="GL36" s="54" t="str">
        <f>IF(ISBLANK(Paramètres!$B42),"",COUNTIF(Codes!GN43,1))</f>
        <v/>
      </c>
      <c r="GM36" s="54" t="str">
        <f>IF(ISBLANK(Paramètres!B42),"",AVERAGE(B36:CX36))</f>
        <v/>
      </c>
      <c r="GN36" s="54" t="str">
        <f>IF(ISBLANK(Paramètres!B42),"",AVERAGE(CY36:GL36))</f>
        <v/>
      </c>
      <c r="GO36" s="54" t="str">
        <f>IF(ISBLANK(Paramètres!B42),"",AVERAGE(C36:GL36))</f>
        <v/>
      </c>
      <c r="GP36" s="54" t="str">
        <f>IF(ISBLANK(Paramètres!B42),"",AVERAGE(CY36:DZ36))</f>
        <v/>
      </c>
      <c r="GQ36" s="54" t="str">
        <f>IF(ISBLANK(Paramètres!B42),"",AVERAGE(EA36:FK36))</f>
        <v/>
      </c>
      <c r="GR36" s="54" t="str">
        <f>IF(ISBLANK(Paramètres!B42),"",AVERAGE(FL36:FW36))</f>
        <v/>
      </c>
      <c r="GS36" s="54" t="str">
        <f>IF(ISBLANK(Paramètres!B42),"",AVERAGE(FX36:GL36))</f>
        <v/>
      </c>
      <c r="GT36" s="54" t="str">
        <f>IF(ISBLANK(Paramètres!B42),"",AVERAGE(Calculs!M36:R36,Calculs!AN36:AY36,Calculs!BE36:BI36,Calculs!BT36:BX36,Calculs!CD36:CO36))</f>
        <v/>
      </c>
      <c r="GU36" s="54" t="str">
        <f>IF(ISBLANK(Paramètres!B42),"",AVERAGE(Calculs!AI36:AM36,Calculs!BJ36:BP36,Calculs!BY36:CC36))</f>
        <v/>
      </c>
      <c r="GV36" s="54" t="str">
        <f>IF(ISBLANK(Paramètres!B42),"",AVERAGE(Calculs!B36:L36,Calculs!S36:AH36,Calculs!AZ36:BD36,Calculs!BQ36:BS36))</f>
        <v/>
      </c>
      <c r="GW36" s="54" t="str">
        <f>IF(ISBLANK(Paramètres!B42),"",AVERAGE(CP36:CX36))</f>
        <v/>
      </c>
    </row>
    <row r="37" spans="1:205" s="23" customFormat="1" ht="24" customHeight="1" thickBot="1" x14ac:dyDescent="0.4">
      <c r="A37" s="22" t="str">
        <f>Codes!C44</f>
        <v/>
      </c>
      <c r="B37" s="54" t="str">
        <f>IF(ISBLANK(Paramètres!$B43),"",COUNTIF(Codes!D44,1))</f>
        <v/>
      </c>
      <c r="C37" s="54" t="str">
        <f>IF(ISBLANK(Paramètres!$B43),"",COUNTIF(Codes!E44,1))</f>
        <v/>
      </c>
      <c r="D37" s="54" t="str">
        <f>IF(ISBLANK(Paramètres!$B43),"",COUNTIF(Codes!F44,1))</f>
        <v/>
      </c>
      <c r="E37" s="54" t="str">
        <f>IF(ISBLANK(Paramètres!$B43),"",COUNTIF(Codes!G44,1))</f>
        <v/>
      </c>
      <c r="F37" s="54" t="str">
        <f>IF(ISBLANK(Paramètres!$B43),"",COUNTIF(Codes!H44,1))</f>
        <v/>
      </c>
      <c r="G37" s="54" t="str">
        <f>IF(ISBLANK(Paramètres!$B43),"",COUNTIF(Codes!I44,1))</f>
        <v/>
      </c>
      <c r="H37" s="54" t="str">
        <f>IF(ISBLANK(Paramètres!$B43),"",COUNTIF(Codes!J44,1))</f>
        <v/>
      </c>
      <c r="I37" s="54" t="str">
        <f>IF(ISBLANK(Paramètres!$B43),"",COUNTIF(Codes!K44,1))</f>
        <v/>
      </c>
      <c r="J37" s="54" t="str">
        <f>IF(ISBLANK(Paramètres!$B43),"",COUNTIF(Codes!L44,1))</f>
        <v/>
      </c>
      <c r="K37" s="54" t="str">
        <f>IF(ISBLANK(Paramètres!$B43),"",COUNTIF(Codes!M44,1))</f>
        <v/>
      </c>
      <c r="L37" s="54" t="str">
        <f>IF(ISBLANK(Paramètres!$B43),"",COUNTIF(Codes!N44,1))</f>
        <v/>
      </c>
      <c r="M37" s="54" t="str">
        <f>IF(ISBLANK(Paramètres!$B43),"",COUNTIF(Codes!O44,1))</f>
        <v/>
      </c>
      <c r="N37" s="54" t="str">
        <f>IF(ISBLANK(Paramètres!$B43),"",COUNTIF(Codes!P44,1))</f>
        <v/>
      </c>
      <c r="O37" s="54" t="str">
        <f>IF(ISBLANK(Paramètres!$B43),"",COUNTIF(Codes!Q44,1))</f>
        <v/>
      </c>
      <c r="P37" s="54" t="str">
        <f>IF(ISBLANK(Paramètres!$B43),"",COUNTIF(Codes!R44,1))</f>
        <v/>
      </c>
      <c r="Q37" s="54" t="str">
        <f>IF(ISBLANK(Paramètres!$B43),"",COUNTIF(Codes!S44,1))</f>
        <v/>
      </c>
      <c r="R37" s="54" t="str">
        <f>IF(ISBLANK(Paramètres!$B43),"",COUNTIF(Codes!T44,1))</f>
        <v/>
      </c>
      <c r="S37" s="54" t="str">
        <f>IF(ISBLANK(Paramètres!$B43),"",COUNTIF(Codes!U44,1))</f>
        <v/>
      </c>
      <c r="T37" s="54" t="str">
        <f>IF(ISBLANK(Paramètres!$B43),"",COUNTIF(Codes!V44,1))</f>
        <v/>
      </c>
      <c r="U37" s="54" t="str">
        <f>IF(ISBLANK(Paramètres!$B43),"",COUNTIF(Codes!W44,1))</f>
        <v/>
      </c>
      <c r="V37" s="54" t="str">
        <f>IF(ISBLANK(Paramètres!$B43),"",COUNTIF(Codes!X44,1))</f>
        <v/>
      </c>
      <c r="W37" s="54" t="str">
        <f>IF(ISBLANK(Paramètres!$B43),"",COUNTIF(Codes!Y44,1))</f>
        <v/>
      </c>
      <c r="X37" s="54" t="str">
        <f>IF(ISBLANK(Paramètres!$B43),"",COUNTIF(Codes!Z44,1))</f>
        <v/>
      </c>
      <c r="Y37" s="54" t="str">
        <f>IF(ISBLANK(Paramètres!$B43),"",COUNTIF(Codes!AA44,1))</f>
        <v/>
      </c>
      <c r="Z37" s="54" t="str">
        <f>IF(ISBLANK(Paramètres!$B43),"",COUNTIF(Codes!AB44,1))</f>
        <v/>
      </c>
      <c r="AA37" s="54" t="str">
        <f>IF(ISBLANK(Paramètres!$B43),"",COUNTIF(Codes!AC44,1))</f>
        <v/>
      </c>
      <c r="AB37" s="54" t="str">
        <f>IF(ISBLANK(Paramètres!$B43),"",COUNTIF(Codes!AD44,1))</f>
        <v/>
      </c>
      <c r="AC37" s="54" t="str">
        <f>IF(ISBLANK(Paramètres!$B43),"",COUNTIF(Codes!AE44,1))</f>
        <v/>
      </c>
      <c r="AD37" s="54" t="str">
        <f>IF(ISBLANK(Paramètres!$B43),"",COUNTIF(Codes!AF44,1))</f>
        <v/>
      </c>
      <c r="AE37" s="54" t="str">
        <f>IF(ISBLANK(Paramètres!$B43),"",COUNTIF(Codes!AG44,1))</f>
        <v/>
      </c>
      <c r="AF37" s="54" t="str">
        <f>IF(ISBLANK(Paramètres!$B43),"",COUNTIF(Codes!AH44,1))</f>
        <v/>
      </c>
      <c r="AG37" s="54" t="str">
        <f>IF(ISBLANK(Paramètres!$B43),"",COUNTIF(Codes!AI44,1))</f>
        <v/>
      </c>
      <c r="AH37" s="54" t="str">
        <f>IF(ISBLANK(Paramètres!$B43),"",COUNTIF(Codes!AJ44,1))</f>
        <v/>
      </c>
      <c r="AI37" s="54" t="str">
        <f>IF(ISBLANK(Paramètres!$B43),"",COUNTIF(Codes!AK44,1))</f>
        <v/>
      </c>
      <c r="AJ37" s="54" t="str">
        <f>IF(ISBLANK(Paramètres!$B43),"",COUNTIF(Codes!AL44,1))</f>
        <v/>
      </c>
      <c r="AK37" s="54" t="str">
        <f>IF(ISBLANK(Paramètres!$B43),"",COUNTIF(Codes!AM44,1))</f>
        <v/>
      </c>
      <c r="AL37" s="54" t="str">
        <f>IF(ISBLANK(Paramètres!$B43),"",COUNTIF(Codes!AN44,1))</f>
        <v/>
      </c>
      <c r="AM37" s="54" t="str">
        <f>IF(ISBLANK(Paramètres!$B43),"",COUNTIF(Codes!AO44,1))</f>
        <v/>
      </c>
      <c r="AN37" s="54" t="str">
        <f>IF(ISBLANK(Paramètres!$B43),"",COUNTIF(Codes!AP44,1))</f>
        <v/>
      </c>
      <c r="AO37" s="54" t="str">
        <f>IF(ISBLANK(Paramètres!$B43),"",COUNTIF(Codes!AQ44,1))</f>
        <v/>
      </c>
      <c r="AP37" s="54" t="str">
        <f>IF(ISBLANK(Paramètres!$B43),"",COUNTIF(Codes!AR44,1))</f>
        <v/>
      </c>
      <c r="AQ37" s="54" t="str">
        <f>IF(ISBLANK(Paramètres!$B43),"",COUNTIF(Codes!AS44,1))</f>
        <v/>
      </c>
      <c r="AR37" s="54" t="str">
        <f>IF(ISBLANK(Paramètres!$B43),"",COUNTIF(Codes!AT44,1))</f>
        <v/>
      </c>
      <c r="AS37" s="54" t="str">
        <f>IF(ISBLANK(Paramètres!$B43),"",COUNTIF(Codes!AU44,1))</f>
        <v/>
      </c>
      <c r="AT37" s="54" t="str">
        <f>IF(ISBLANK(Paramètres!$B43),"",COUNTIF(Codes!AV44,1))</f>
        <v/>
      </c>
      <c r="AU37" s="54" t="str">
        <f>IF(ISBLANK(Paramètres!$B43),"",COUNTIF(Codes!AW44,1))</f>
        <v/>
      </c>
      <c r="AV37" s="54" t="str">
        <f>IF(ISBLANK(Paramètres!$B43),"",COUNTIF(Codes!AX44,1))</f>
        <v/>
      </c>
      <c r="AW37" s="54" t="str">
        <f>IF(ISBLANK(Paramètres!$B43),"",COUNTIF(Codes!AY44,1))</f>
        <v/>
      </c>
      <c r="AX37" s="54" t="str">
        <f>IF(ISBLANK(Paramètres!$B43),"",COUNTIF(Codes!AZ44,1))</f>
        <v/>
      </c>
      <c r="AY37" s="54" t="str">
        <f>IF(ISBLANK(Paramètres!$B43),"",COUNTIF(Codes!BA44,1))</f>
        <v/>
      </c>
      <c r="AZ37" s="54" t="str">
        <f>IF(ISBLANK(Paramètres!$B43),"",COUNTIF(Codes!BB44,1))</f>
        <v/>
      </c>
      <c r="BA37" s="54" t="str">
        <f>IF(ISBLANK(Paramètres!$B43),"",COUNTIF(Codes!BC44,1))</f>
        <v/>
      </c>
      <c r="BB37" s="54" t="str">
        <f>IF(ISBLANK(Paramètres!$B43),"",COUNTIF(Codes!BD44,1))</f>
        <v/>
      </c>
      <c r="BC37" s="54" t="str">
        <f>IF(ISBLANK(Paramètres!$B43),"",COUNTIF(Codes!BE44,1))</f>
        <v/>
      </c>
      <c r="BD37" s="54" t="str">
        <f>IF(ISBLANK(Paramètres!$B43),"",COUNTIF(Codes!BF44,1))</f>
        <v/>
      </c>
      <c r="BE37" s="54" t="str">
        <f>IF(ISBLANK(Paramètres!$B43),"",COUNTIF(Codes!BG44,1))</f>
        <v/>
      </c>
      <c r="BF37" s="54" t="str">
        <f>IF(ISBLANK(Paramètres!$B43),"",COUNTIF(Codes!BH44,1))</f>
        <v/>
      </c>
      <c r="BG37" s="54" t="str">
        <f>IF(ISBLANK(Paramètres!$B43),"",COUNTIF(Codes!BI44,1))</f>
        <v/>
      </c>
      <c r="BH37" s="54" t="str">
        <f>IF(ISBLANK(Paramètres!$B43),"",COUNTIF(Codes!BJ44,1))</f>
        <v/>
      </c>
      <c r="BI37" s="54" t="str">
        <f>IF(ISBLANK(Paramètres!$B43),"",COUNTIF(Codes!BK44,1))</f>
        <v/>
      </c>
      <c r="BJ37" s="54" t="str">
        <f>IF(ISBLANK(Paramètres!$B43),"",COUNTIF(Codes!BL44,1))</f>
        <v/>
      </c>
      <c r="BK37" s="54" t="str">
        <f>IF(ISBLANK(Paramètres!$B43),"",COUNTIF(Codes!BM44,1))</f>
        <v/>
      </c>
      <c r="BL37" s="54" t="str">
        <f>IF(ISBLANK(Paramètres!$B43),"",COUNTIF(Codes!BN44,1))</f>
        <v/>
      </c>
      <c r="BM37" s="54" t="str">
        <f>IF(ISBLANK(Paramètres!$B43),"",COUNTIF(Codes!BO44,1))</f>
        <v/>
      </c>
      <c r="BN37" s="54" t="str">
        <f>IF(ISBLANK(Paramètres!$B43),"",COUNTIF(Codes!BP44,1))</f>
        <v/>
      </c>
      <c r="BO37" s="54" t="str">
        <f>IF(ISBLANK(Paramètres!$B43),"",COUNTIF(Codes!BQ44,1))</f>
        <v/>
      </c>
      <c r="BP37" s="54" t="str">
        <f>IF(ISBLANK(Paramètres!$B43),"",COUNTIF(Codes!BR44,1))</f>
        <v/>
      </c>
      <c r="BQ37" s="54" t="str">
        <f>IF(ISBLANK(Paramètres!$B43),"",COUNTIF(Codes!BS44,1))</f>
        <v/>
      </c>
      <c r="BR37" s="54" t="str">
        <f>IF(ISBLANK(Paramètres!$B43),"",COUNTIF(Codes!BT44,1))</f>
        <v/>
      </c>
      <c r="BS37" s="54" t="str">
        <f>IF(ISBLANK(Paramètres!$B43),"",COUNTIF(Codes!BU44,1))</f>
        <v/>
      </c>
      <c r="BT37" s="54" t="str">
        <f>IF(ISBLANK(Paramètres!$B43),"",COUNTIF(Codes!BV44,1))</f>
        <v/>
      </c>
      <c r="BU37" s="54" t="str">
        <f>IF(ISBLANK(Paramètres!$B43),"",COUNTIF(Codes!BW44,1))</f>
        <v/>
      </c>
      <c r="BV37" s="54" t="str">
        <f>IF(ISBLANK(Paramètres!$B43),"",COUNTIF(Codes!BX44,1))</f>
        <v/>
      </c>
      <c r="BW37" s="54" t="str">
        <f>IF(ISBLANK(Paramètres!$B43),"",COUNTIF(Codes!BY44,1))</f>
        <v/>
      </c>
      <c r="BX37" s="54" t="str">
        <f>IF(ISBLANK(Paramètres!$B43),"",COUNTIF(Codes!BZ44,1))</f>
        <v/>
      </c>
      <c r="BY37" s="54" t="str">
        <f>IF(ISBLANK(Paramètres!$B43),"",COUNTIF(Codes!CA44,1))</f>
        <v/>
      </c>
      <c r="BZ37" s="54" t="str">
        <f>IF(ISBLANK(Paramètres!$B43),"",COUNTIF(Codes!CB44,1))</f>
        <v/>
      </c>
      <c r="CA37" s="54" t="str">
        <f>IF(ISBLANK(Paramètres!$B43),"",COUNTIF(Codes!CC44,1))</f>
        <v/>
      </c>
      <c r="CB37" s="54" t="str">
        <f>IF(ISBLANK(Paramètres!$B43),"",COUNTIF(Codes!CD44,1))</f>
        <v/>
      </c>
      <c r="CC37" s="54" t="str">
        <f>IF(ISBLANK(Paramètres!$B43),"",COUNTIF(Codes!CE44,1))</f>
        <v/>
      </c>
      <c r="CD37" s="54" t="str">
        <f>IF(ISBLANK(Paramètres!$B43),"",COUNTIF(Codes!CF44,1))</f>
        <v/>
      </c>
      <c r="CE37" s="54" t="str">
        <f>IF(ISBLANK(Paramètres!$B43),"",COUNTIF(Codes!CG44,1))</f>
        <v/>
      </c>
      <c r="CF37" s="54" t="str">
        <f>IF(ISBLANK(Paramètres!$B43),"",COUNTIF(Codes!CH44,1))</f>
        <v/>
      </c>
      <c r="CG37" s="54" t="str">
        <f>IF(ISBLANK(Paramètres!$B43),"",COUNTIF(Codes!CI44,1))</f>
        <v/>
      </c>
      <c r="CH37" s="54" t="str">
        <f>IF(ISBLANK(Paramètres!$B43),"",COUNTIF(Codes!CJ44,1))</f>
        <v/>
      </c>
      <c r="CI37" s="54" t="str">
        <f>IF(ISBLANK(Paramètres!$B43),"",COUNTIF(Codes!CK44,1))</f>
        <v/>
      </c>
      <c r="CJ37" s="54" t="str">
        <f>IF(ISBLANK(Paramètres!$B43),"",COUNTIF(Codes!CL44,1))</f>
        <v/>
      </c>
      <c r="CK37" s="54" t="str">
        <f>IF(ISBLANK(Paramètres!$B43),"",COUNTIF(Codes!CM44,1))</f>
        <v/>
      </c>
      <c r="CL37" s="54" t="str">
        <f>IF(ISBLANK(Paramètres!$B43),"",COUNTIF(Codes!CN44,1))</f>
        <v/>
      </c>
      <c r="CM37" s="54" t="str">
        <f>IF(ISBLANK(Paramètres!$B43),"",COUNTIF(Codes!CO44,1))</f>
        <v/>
      </c>
      <c r="CN37" s="54" t="str">
        <f>IF(ISBLANK(Paramètres!$B43),"",COUNTIF(Codes!CP44,1))</f>
        <v/>
      </c>
      <c r="CO37" s="54" t="str">
        <f>IF(ISBLANK(Paramètres!$B43),"",COUNTIF(Codes!CQ44,1))</f>
        <v/>
      </c>
      <c r="CP37" s="54" t="str">
        <f>IF(ISBLANK(Paramètres!$B43),"",COUNTIF(Codes!CR44,1))</f>
        <v/>
      </c>
      <c r="CQ37" s="54" t="str">
        <f>IF(ISBLANK(Paramètres!$B43),"",COUNTIF(Codes!CS44,1))</f>
        <v/>
      </c>
      <c r="CR37" s="54" t="str">
        <f>IF(ISBLANK(Paramètres!$B43),"",COUNTIF(Codes!CT44,1))</f>
        <v/>
      </c>
      <c r="CS37" s="54" t="str">
        <f>IF(ISBLANK(Paramètres!$B43),"",COUNTIF(Codes!CU44,1))</f>
        <v/>
      </c>
      <c r="CT37" s="54" t="str">
        <f>IF(ISBLANK(Paramètres!$B43),"",COUNTIF(Codes!CV44,1))</f>
        <v/>
      </c>
      <c r="CU37" s="54" t="str">
        <f>IF(ISBLANK(Paramètres!$B43),"",COUNTIF(Codes!CW44,1))</f>
        <v/>
      </c>
      <c r="CV37" s="54" t="str">
        <f>IF(ISBLANK(Paramètres!$B43),"",COUNTIF(Codes!CX44,1))</f>
        <v/>
      </c>
      <c r="CW37" s="54" t="str">
        <f>IF(ISBLANK(Paramètres!$B43),"",COUNTIF(Codes!CY44,1))</f>
        <v/>
      </c>
      <c r="CX37" s="54" t="str">
        <f>IF(ISBLANK(Paramètres!$B43),"",COUNTIF(Codes!CZ44,1))</f>
        <v/>
      </c>
      <c r="CY37" s="54" t="str">
        <f>IF(ISBLANK(Paramètres!$B43),"",COUNTIF(Codes!DA44,1))</f>
        <v/>
      </c>
      <c r="CZ37" s="54" t="str">
        <f>IF(ISBLANK(Paramètres!$B43),"",COUNTIF(Codes!DB44,1))</f>
        <v/>
      </c>
      <c r="DA37" s="54" t="str">
        <f>IF(ISBLANK(Paramètres!$B43),"",COUNTIF(Codes!DC44,1))</f>
        <v/>
      </c>
      <c r="DB37" s="54" t="str">
        <f>IF(ISBLANK(Paramètres!$B43),"",COUNTIF(Codes!DD44,1))</f>
        <v/>
      </c>
      <c r="DC37" s="54" t="str">
        <f>IF(ISBLANK(Paramètres!$B43),"",COUNTIF(Codes!DE44,1))</f>
        <v/>
      </c>
      <c r="DD37" s="54" t="str">
        <f>IF(ISBLANK(Paramètres!$B43),"",COUNTIF(Codes!DF44,1))</f>
        <v/>
      </c>
      <c r="DE37" s="54" t="str">
        <f>IF(ISBLANK(Paramètres!$B43),"",COUNTIF(Codes!DG44,1))</f>
        <v/>
      </c>
      <c r="DF37" s="54" t="str">
        <f>IF(ISBLANK(Paramètres!$B43),"",COUNTIF(Codes!DH44,1))</f>
        <v/>
      </c>
      <c r="DG37" s="54" t="str">
        <f>IF(ISBLANK(Paramètres!$B43),"",COUNTIF(Codes!DI44,1))</f>
        <v/>
      </c>
      <c r="DH37" s="54" t="str">
        <f>IF(ISBLANK(Paramètres!$B43),"",COUNTIF(Codes!DJ44,1))</f>
        <v/>
      </c>
      <c r="DI37" s="54" t="str">
        <f>IF(ISBLANK(Paramètres!$B43),"",COUNTIF(Codes!DK44,1))</f>
        <v/>
      </c>
      <c r="DJ37" s="54" t="str">
        <f>IF(ISBLANK(Paramètres!$B43),"",COUNTIF(Codes!DL44,1))</f>
        <v/>
      </c>
      <c r="DK37" s="54" t="str">
        <f>IF(ISBLANK(Paramètres!$B43),"",COUNTIF(Codes!DM44,1))</f>
        <v/>
      </c>
      <c r="DL37" s="54" t="str">
        <f>IF(ISBLANK(Paramètres!$B43),"",COUNTIF(Codes!DN44,1))</f>
        <v/>
      </c>
      <c r="DM37" s="54" t="str">
        <f>IF(ISBLANK(Paramètres!$B43),"",COUNTIF(Codes!DO44,1))</f>
        <v/>
      </c>
      <c r="DN37" s="54" t="str">
        <f>IF(ISBLANK(Paramètres!$B43),"",COUNTIF(Codes!DP44,1))</f>
        <v/>
      </c>
      <c r="DO37" s="54" t="str">
        <f>IF(ISBLANK(Paramètres!$B43),"",COUNTIF(Codes!DQ44,1))</f>
        <v/>
      </c>
      <c r="DP37" s="54" t="str">
        <f>IF(ISBLANK(Paramètres!$B43),"",COUNTIF(Codes!DR44,1))</f>
        <v/>
      </c>
      <c r="DQ37" s="54" t="str">
        <f>IF(ISBLANK(Paramètres!$B43),"",COUNTIF(Codes!DS44,1))</f>
        <v/>
      </c>
      <c r="DR37" s="54" t="str">
        <f>IF(ISBLANK(Paramètres!$B43),"",COUNTIF(Codes!DT44,1))</f>
        <v/>
      </c>
      <c r="DS37" s="54" t="str">
        <f>IF(ISBLANK(Paramètres!$B43),"",COUNTIF(Codes!DU44,1))</f>
        <v/>
      </c>
      <c r="DT37" s="54" t="str">
        <f>IF(ISBLANK(Paramètres!$B43),"",COUNTIF(Codes!DV44,1))</f>
        <v/>
      </c>
      <c r="DU37" s="54" t="str">
        <f>IF(ISBLANK(Paramètres!$B43),"",COUNTIF(Codes!DW44,1))</f>
        <v/>
      </c>
      <c r="DV37" s="54" t="str">
        <f>IF(ISBLANK(Paramètres!$B43),"",COUNTIF(Codes!DX44,1))</f>
        <v/>
      </c>
      <c r="DW37" s="54" t="str">
        <f>IF(ISBLANK(Paramètres!$B43),"",COUNTIF(Codes!DY44,1))</f>
        <v/>
      </c>
      <c r="DX37" s="54" t="str">
        <f>IF(ISBLANK(Paramètres!$B43),"",COUNTIF(Codes!DZ44,1))</f>
        <v/>
      </c>
      <c r="DY37" s="54" t="str">
        <f>IF(ISBLANK(Paramètres!$B43),"",COUNTIF(Codes!EA44,1))</f>
        <v/>
      </c>
      <c r="DZ37" s="54" t="str">
        <f>IF(ISBLANK(Paramètres!$B43),"",COUNTIF(Codes!EB44,1))</f>
        <v/>
      </c>
      <c r="EA37" s="54" t="str">
        <f>IF(ISBLANK(Paramètres!$B43),"",COUNTIF(Codes!EC44,1))</f>
        <v/>
      </c>
      <c r="EB37" s="54" t="str">
        <f>IF(ISBLANK(Paramètres!$B43),"",COUNTIF(Codes!ED44,1))</f>
        <v/>
      </c>
      <c r="EC37" s="54" t="str">
        <f>IF(ISBLANK(Paramètres!$B43),"",COUNTIF(Codes!EE44,1))</f>
        <v/>
      </c>
      <c r="ED37" s="54" t="str">
        <f>IF(ISBLANK(Paramètres!$B43),"",COUNTIF(Codes!EF44,1))</f>
        <v/>
      </c>
      <c r="EE37" s="54" t="str">
        <f>IF(ISBLANK(Paramètres!$B43),"",COUNTIF(Codes!EG44,1))</f>
        <v/>
      </c>
      <c r="EF37" s="54" t="str">
        <f>IF(ISBLANK(Paramètres!$B43),"",COUNTIF(Codes!EH44,1))</f>
        <v/>
      </c>
      <c r="EG37" s="54" t="str">
        <f>IF(ISBLANK(Paramètres!$B43),"",COUNTIF(Codes!EI44,1))</f>
        <v/>
      </c>
      <c r="EH37" s="54" t="str">
        <f>IF(ISBLANK(Paramètres!$B43),"",COUNTIF(Codes!EJ44,1))</f>
        <v/>
      </c>
      <c r="EI37" s="54" t="str">
        <f>IF(ISBLANK(Paramètres!$B43),"",COUNTIF(Codes!EK44,1))</f>
        <v/>
      </c>
      <c r="EJ37" s="54" t="str">
        <f>IF(ISBLANK(Paramètres!$B43),"",COUNTIF(Codes!EL44,1))</f>
        <v/>
      </c>
      <c r="EK37" s="54" t="str">
        <f>IF(ISBLANK(Paramètres!$B43),"",COUNTIF(Codes!EM44,1))</f>
        <v/>
      </c>
      <c r="EL37" s="54" t="str">
        <f>IF(ISBLANK(Paramètres!$B43),"",COUNTIF(Codes!EN44,1))</f>
        <v/>
      </c>
      <c r="EM37" s="54" t="str">
        <f>IF(ISBLANK(Paramètres!$B43),"",COUNTIF(Codes!EO44,1))</f>
        <v/>
      </c>
      <c r="EN37" s="54" t="str">
        <f>IF(ISBLANK(Paramètres!$B43),"",COUNTIF(Codes!EP44,1))</f>
        <v/>
      </c>
      <c r="EO37" s="54" t="str">
        <f>IF(ISBLANK(Paramètres!$B43),"",COUNTIF(Codes!EQ44,1))</f>
        <v/>
      </c>
      <c r="EP37" s="54" t="str">
        <f>IF(ISBLANK(Paramètres!$B43),"",COUNTIF(Codes!ER44,1))</f>
        <v/>
      </c>
      <c r="EQ37" s="54" t="str">
        <f>IF(ISBLANK(Paramètres!$B43),"",COUNTIF(Codes!ES44,1))</f>
        <v/>
      </c>
      <c r="ER37" s="54" t="str">
        <f>IF(ISBLANK(Paramètres!$B43),"",COUNTIF(Codes!ET44,1))</f>
        <v/>
      </c>
      <c r="ES37" s="54" t="str">
        <f>IF(ISBLANK(Paramètres!$B43),"",COUNTIF(Codes!EU44,1))</f>
        <v/>
      </c>
      <c r="ET37" s="54" t="str">
        <f>IF(ISBLANK(Paramètres!$B43),"",COUNTIF(Codes!EV44,1))</f>
        <v/>
      </c>
      <c r="EU37" s="54" t="str">
        <f>IF(ISBLANK(Paramètres!$B43),"",COUNTIF(Codes!EW44,1))</f>
        <v/>
      </c>
      <c r="EV37" s="54" t="str">
        <f>IF(ISBLANK(Paramètres!$B43),"",COUNTIF(Codes!EX44,1))</f>
        <v/>
      </c>
      <c r="EW37" s="54" t="str">
        <f>IF(ISBLANK(Paramètres!$B43),"",COUNTIF(Codes!EY44,1))</f>
        <v/>
      </c>
      <c r="EX37" s="54" t="str">
        <f>IF(ISBLANK(Paramètres!$B43),"",COUNTIF(Codes!EZ44,1))</f>
        <v/>
      </c>
      <c r="EY37" s="54" t="str">
        <f>IF(ISBLANK(Paramètres!$B43),"",COUNTIF(Codes!FA44,1))</f>
        <v/>
      </c>
      <c r="EZ37" s="54" t="str">
        <f>IF(ISBLANK(Paramètres!$B43),"",COUNTIF(Codes!FB44,1))</f>
        <v/>
      </c>
      <c r="FA37" s="54" t="str">
        <f>IF(ISBLANK(Paramètres!$B43),"",COUNTIF(Codes!FC44,1))</f>
        <v/>
      </c>
      <c r="FB37" s="54" t="str">
        <f>IF(ISBLANK(Paramètres!$B43),"",COUNTIF(Codes!FD44,1))</f>
        <v/>
      </c>
      <c r="FC37" s="54" t="str">
        <f>IF(ISBLANK(Paramètres!$B43),"",COUNTIF(Codes!FE44,1))</f>
        <v/>
      </c>
      <c r="FD37" s="54" t="str">
        <f>IF(ISBLANK(Paramètres!$B43),"",COUNTIF(Codes!FF44,1))</f>
        <v/>
      </c>
      <c r="FE37" s="54" t="str">
        <f>IF(ISBLANK(Paramètres!$B43),"",COUNTIF(Codes!FG44,1))</f>
        <v/>
      </c>
      <c r="FF37" s="54" t="str">
        <f>IF(ISBLANK(Paramètres!$B43),"",COUNTIF(Codes!FH44,1))</f>
        <v/>
      </c>
      <c r="FG37" s="54" t="str">
        <f>IF(ISBLANK(Paramètres!$B43),"",COUNTIF(Codes!FI44,1))</f>
        <v/>
      </c>
      <c r="FH37" s="54" t="str">
        <f>IF(ISBLANK(Paramètres!$B43),"",COUNTIF(Codes!FJ44,1))</f>
        <v/>
      </c>
      <c r="FI37" s="54" t="str">
        <f>IF(ISBLANK(Paramètres!$B43),"",COUNTIF(Codes!FK44,1))</f>
        <v/>
      </c>
      <c r="FJ37" s="54" t="str">
        <f>IF(ISBLANK(Paramètres!$B43),"",COUNTIF(Codes!FL44,1))</f>
        <v/>
      </c>
      <c r="FK37" s="54" t="str">
        <f>IF(ISBLANK(Paramètres!$B43),"",COUNTIF(Codes!FM44,1))</f>
        <v/>
      </c>
      <c r="FL37" s="54" t="str">
        <f>IF(ISBLANK(Paramètres!$B43),"",COUNTIF(Codes!FN44,1))</f>
        <v/>
      </c>
      <c r="FM37" s="54" t="str">
        <f>IF(ISBLANK(Paramètres!$B43),"",COUNTIF(Codes!FO44,1))</f>
        <v/>
      </c>
      <c r="FN37" s="54" t="str">
        <f>IF(ISBLANK(Paramètres!$B43),"",COUNTIF(Codes!FP44,1))</f>
        <v/>
      </c>
      <c r="FO37" s="54" t="str">
        <f>IF(ISBLANK(Paramètres!$B43),"",COUNTIF(Codes!FQ44,1))</f>
        <v/>
      </c>
      <c r="FP37" s="54" t="str">
        <f>IF(ISBLANK(Paramètres!$B43),"",COUNTIF(Codes!FR44,1))</f>
        <v/>
      </c>
      <c r="FQ37" s="54" t="str">
        <f>IF(ISBLANK(Paramètres!$B43),"",COUNTIF(Codes!FS44,1))</f>
        <v/>
      </c>
      <c r="FR37" s="54" t="str">
        <f>IF(ISBLANK(Paramètres!$B43),"",COUNTIF(Codes!FT44,1))</f>
        <v/>
      </c>
      <c r="FS37" s="54" t="str">
        <f>IF(ISBLANK(Paramètres!$B43),"",COUNTIF(Codes!FU44,1))</f>
        <v/>
      </c>
      <c r="FT37" s="54" t="str">
        <f>IF(ISBLANK(Paramètres!$B43),"",COUNTIF(Codes!FV44,1))</f>
        <v/>
      </c>
      <c r="FU37" s="54" t="str">
        <f>IF(ISBLANK(Paramètres!$B43),"",COUNTIF(Codes!FW44,1))</f>
        <v/>
      </c>
      <c r="FV37" s="54" t="str">
        <f>IF(ISBLANK(Paramètres!$B43),"",COUNTIF(Codes!FX44,1))</f>
        <v/>
      </c>
      <c r="FW37" s="54" t="str">
        <f>IF(ISBLANK(Paramètres!$B43),"",COUNTIF(Codes!FY44,1))</f>
        <v/>
      </c>
      <c r="FX37" s="54" t="str">
        <f>IF(ISBLANK(Paramètres!$B43),"",COUNTIF(Codes!FZ44,1))</f>
        <v/>
      </c>
      <c r="FY37" s="54" t="str">
        <f>IF(ISBLANK(Paramètres!$B43),"",COUNTIF(Codes!GA44,1))</f>
        <v/>
      </c>
      <c r="FZ37" s="54" t="str">
        <f>IF(ISBLANK(Paramètres!$B43),"",COUNTIF(Codes!GB44,1))</f>
        <v/>
      </c>
      <c r="GA37" s="54" t="str">
        <f>IF(ISBLANK(Paramètres!$B43),"",COUNTIF(Codes!GC44,1))</f>
        <v/>
      </c>
      <c r="GB37" s="54" t="str">
        <f>IF(ISBLANK(Paramètres!$B43),"",COUNTIF(Codes!GD44,1))</f>
        <v/>
      </c>
      <c r="GC37" s="54" t="str">
        <f>IF(ISBLANK(Paramètres!$B43),"",COUNTIF(Codes!GE44,1))</f>
        <v/>
      </c>
      <c r="GD37" s="54" t="str">
        <f>IF(ISBLANK(Paramètres!$B43),"",COUNTIF(Codes!GF44,1))</f>
        <v/>
      </c>
      <c r="GE37" s="54" t="str">
        <f>IF(ISBLANK(Paramètres!$B43),"",COUNTIF(Codes!GG44,1))</f>
        <v/>
      </c>
      <c r="GF37" s="54" t="str">
        <f>IF(ISBLANK(Paramètres!$B43),"",COUNTIF(Codes!GH44,1))</f>
        <v/>
      </c>
      <c r="GG37" s="54" t="str">
        <f>IF(ISBLANK(Paramètres!$B43),"",COUNTIF(Codes!GI44,1))</f>
        <v/>
      </c>
      <c r="GH37" s="54" t="str">
        <f>IF(ISBLANK(Paramètres!$B43),"",COUNTIF(Codes!GJ44,1))</f>
        <v/>
      </c>
      <c r="GI37" s="54" t="str">
        <f>IF(ISBLANK(Paramètres!$B43),"",COUNTIF(Codes!GK44,1))</f>
        <v/>
      </c>
      <c r="GJ37" s="54" t="str">
        <f>IF(ISBLANK(Paramètres!$B43),"",COUNTIF(Codes!GL44,1))</f>
        <v/>
      </c>
      <c r="GK37" s="54" t="str">
        <f>IF(ISBLANK(Paramètres!$B43),"",COUNTIF(Codes!GM44,1))</f>
        <v/>
      </c>
      <c r="GL37" s="54" t="str">
        <f>IF(ISBLANK(Paramètres!$B43),"",COUNTIF(Codes!GN44,1))</f>
        <v/>
      </c>
      <c r="GM37" s="54" t="str">
        <f>IF(ISBLANK(Paramètres!B43),"",AVERAGE(B37:CX37))</f>
        <v/>
      </c>
      <c r="GN37" s="54" t="str">
        <f>IF(ISBLANK(Paramètres!B43),"",AVERAGE(CY37:GL37))</f>
        <v/>
      </c>
      <c r="GO37" s="54" t="str">
        <f>IF(ISBLANK(Paramètres!B43),"",AVERAGE(C37:GL37))</f>
        <v/>
      </c>
      <c r="GP37" s="54" t="str">
        <f>IF(ISBLANK(Paramètres!B43),"",AVERAGE(CY37:DZ37))</f>
        <v/>
      </c>
      <c r="GQ37" s="54" t="str">
        <f>IF(ISBLANK(Paramètres!B43),"",AVERAGE(EA37:FK37))</f>
        <v/>
      </c>
      <c r="GR37" s="54" t="str">
        <f>IF(ISBLANK(Paramètres!B43),"",AVERAGE(FL37:FW37))</f>
        <v/>
      </c>
      <c r="GS37" s="54" t="str">
        <f>IF(ISBLANK(Paramètres!B43),"",AVERAGE(FX37:GL37))</f>
        <v/>
      </c>
      <c r="GT37" s="54" t="str">
        <f>IF(ISBLANK(Paramètres!B43),"",AVERAGE(Calculs!M37:R37,Calculs!AN37:AY37,Calculs!BE37:BI37,Calculs!BT37:BX37,Calculs!CD37:CO37))</f>
        <v/>
      </c>
      <c r="GU37" s="54" t="str">
        <f>IF(ISBLANK(Paramètres!B43),"",AVERAGE(Calculs!AI37:AM37,Calculs!BJ37:BP37,Calculs!BY37:CC37))</f>
        <v/>
      </c>
      <c r="GV37" s="54" t="str">
        <f>IF(ISBLANK(Paramètres!B43),"",AVERAGE(Calculs!B37:L37,Calculs!S37:AH37,Calculs!AZ37:BD37,Calculs!BQ37:BS37))</f>
        <v/>
      </c>
      <c r="GW37" s="54" t="str">
        <f>IF(ISBLANK(Paramètres!B43),"",AVERAGE(CP37:CX37))</f>
        <v/>
      </c>
    </row>
    <row r="38" spans="1:205" s="23" customFormat="1" ht="24" customHeight="1" thickBot="1" x14ac:dyDescent="0.4">
      <c r="A38" s="22" t="str">
        <f>Codes!C45</f>
        <v/>
      </c>
      <c r="B38" s="54" t="str">
        <f>IF(ISBLANK(Paramètres!$B44),"",COUNTIF(Codes!D45,1))</f>
        <v/>
      </c>
      <c r="C38" s="54" t="str">
        <f>IF(ISBLANK(Paramètres!$B44),"",COUNTIF(Codes!E45,1))</f>
        <v/>
      </c>
      <c r="D38" s="54" t="str">
        <f>IF(ISBLANK(Paramètres!$B44),"",COUNTIF(Codes!F45,1))</f>
        <v/>
      </c>
      <c r="E38" s="54" t="str">
        <f>IF(ISBLANK(Paramètres!$B44),"",COUNTIF(Codes!G45,1))</f>
        <v/>
      </c>
      <c r="F38" s="54" t="str">
        <f>IF(ISBLANK(Paramètres!$B44),"",COUNTIF(Codes!H45,1))</f>
        <v/>
      </c>
      <c r="G38" s="54" t="str">
        <f>IF(ISBLANK(Paramètres!$B44),"",COUNTIF(Codes!I45,1))</f>
        <v/>
      </c>
      <c r="H38" s="54" t="str">
        <f>IF(ISBLANK(Paramètres!$B44),"",COUNTIF(Codes!J45,1))</f>
        <v/>
      </c>
      <c r="I38" s="54" t="str">
        <f>IF(ISBLANK(Paramètres!$B44),"",COUNTIF(Codes!K45,1))</f>
        <v/>
      </c>
      <c r="J38" s="54" t="str">
        <f>IF(ISBLANK(Paramètres!$B44),"",COUNTIF(Codes!L45,1))</f>
        <v/>
      </c>
      <c r="K38" s="54" t="str">
        <f>IF(ISBLANK(Paramètres!$B44),"",COUNTIF(Codes!M45,1))</f>
        <v/>
      </c>
      <c r="L38" s="54" t="str">
        <f>IF(ISBLANK(Paramètres!$B44),"",COUNTIF(Codes!N45,1))</f>
        <v/>
      </c>
      <c r="M38" s="54" t="str">
        <f>IF(ISBLANK(Paramètres!$B44),"",COUNTIF(Codes!O45,1))</f>
        <v/>
      </c>
      <c r="N38" s="54" t="str">
        <f>IF(ISBLANK(Paramètres!$B44),"",COUNTIF(Codes!P45,1))</f>
        <v/>
      </c>
      <c r="O38" s="54" t="str">
        <f>IF(ISBLANK(Paramètres!$B44),"",COUNTIF(Codes!Q45,1))</f>
        <v/>
      </c>
      <c r="P38" s="54" t="str">
        <f>IF(ISBLANK(Paramètres!$B44),"",COUNTIF(Codes!R45,1))</f>
        <v/>
      </c>
      <c r="Q38" s="54" t="str">
        <f>IF(ISBLANK(Paramètres!$B44),"",COUNTIF(Codes!S45,1))</f>
        <v/>
      </c>
      <c r="R38" s="54" t="str">
        <f>IF(ISBLANK(Paramètres!$B44),"",COUNTIF(Codes!T45,1))</f>
        <v/>
      </c>
      <c r="S38" s="54" t="str">
        <f>IF(ISBLANK(Paramètres!$B44),"",COUNTIF(Codes!U45,1))</f>
        <v/>
      </c>
      <c r="T38" s="54" t="str">
        <f>IF(ISBLANK(Paramètres!$B44),"",COUNTIF(Codes!V45,1))</f>
        <v/>
      </c>
      <c r="U38" s="54" t="str">
        <f>IF(ISBLANK(Paramètres!$B44),"",COUNTIF(Codes!W45,1))</f>
        <v/>
      </c>
      <c r="V38" s="54" t="str">
        <f>IF(ISBLANK(Paramètres!$B44),"",COUNTIF(Codes!X45,1))</f>
        <v/>
      </c>
      <c r="W38" s="54" t="str">
        <f>IF(ISBLANK(Paramètres!$B44),"",COUNTIF(Codes!Y45,1))</f>
        <v/>
      </c>
      <c r="X38" s="54" t="str">
        <f>IF(ISBLANK(Paramètres!$B44),"",COUNTIF(Codes!Z45,1))</f>
        <v/>
      </c>
      <c r="Y38" s="54" t="str">
        <f>IF(ISBLANK(Paramètres!$B44),"",COUNTIF(Codes!AA45,1))</f>
        <v/>
      </c>
      <c r="Z38" s="54" t="str">
        <f>IF(ISBLANK(Paramètres!$B44),"",COUNTIF(Codes!AB45,1))</f>
        <v/>
      </c>
      <c r="AA38" s="54" t="str">
        <f>IF(ISBLANK(Paramètres!$B44),"",COUNTIF(Codes!AC45,1))</f>
        <v/>
      </c>
      <c r="AB38" s="54" t="str">
        <f>IF(ISBLANK(Paramètres!$B44),"",COUNTIF(Codes!AD45,1))</f>
        <v/>
      </c>
      <c r="AC38" s="54" t="str">
        <f>IF(ISBLANK(Paramètres!$B44),"",COUNTIF(Codes!AE45,1))</f>
        <v/>
      </c>
      <c r="AD38" s="54" t="str">
        <f>IF(ISBLANK(Paramètres!$B44),"",COUNTIF(Codes!AF45,1))</f>
        <v/>
      </c>
      <c r="AE38" s="54" t="str">
        <f>IF(ISBLANK(Paramètres!$B44),"",COUNTIF(Codes!AG45,1))</f>
        <v/>
      </c>
      <c r="AF38" s="54" t="str">
        <f>IF(ISBLANK(Paramètres!$B44),"",COUNTIF(Codes!AH45,1))</f>
        <v/>
      </c>
      <c r="AG38" s="54" t="str">
        <f>IF(ISBLANK(Paramètres!$B44),"",COUNTIF(Codes!AI45,1))</f>
        <v/>
      </c>
      <c r="AH38" s="54" t="str">
        <f>IF(ISBLANK(Paramètres!$B44),"",COUNTIF(Codes!AJ45,1))</f>
        <v/>
      </c>
      <c r="AI38" s="54" t="str">
        <f>IF(ISBLANK(Paramètres!$B44),"",COUNTIF(Codes!AK45,1))</f>
        <v/>
      </c>
      <c r="AJ38" s="54" t="str">
        <f>IF(ISBLANK(Paramètres!$B44),"",COUNTIF(Codes!AL45,1))</f>
        <v/>
      </c>
      <c r="AK38" s="54" t="str">
        <f>IF(ISBLANK(Paramètres!$B44),"",COUNTIF(Codes!AM45,1))</f>
        <v/>
      </c>
      <c r="AL38" s="54" t="str">
        <f>IF(ISBLANK(Paramètres!$B44),"",COUNTIF(Codes!AN45,1))</f>
        <v/>
      </c>
      <c r="AM38" s="54" t="str">
        <f>IF(ISBLANK(Paramètres!$B44),"",COUNTIF(Codes!AO45,1))</f>
        <v/>
      </c>
      <c r="AN38" s="54" t="str">
        <f>IF(ISBLANK(Paramètres!$B44),"",COUNTIF(Codes!AP45,1))</f>
        <v/>
      </c>
      <c r="AO38" s="54" t="str">
        <f>IF(ISBLANK(Paramètres!$B44),"",COUNTIF(Codes!AQ45,1))</f>
        <v/>
      </c>
      <c r="AP38" s="54" t="str">
        <f>IF(ISBLANK(Paramètres!$B44),"",COUNTIF(Codes!AR45,1))</f>
        <v/>
      </c>
      <c r="AQ38" s="54" t="str">
        <f>IF(ISBLANK(Paramètres!$B44),"",COUNTIF(Codes!AS45,1))</f>
        <v/>
      </c>
      <c r="AR38" s="54" t="str">
        <f>IF(ISBLANK(Paramètres!$B44),"",COUNTIF(Codes!AT45,1))</f>
        <v/>
      </c>
      <c r="AS38" s="54" t="str">
        <f>IF(ISBLANK(Paramètres!$B44),"",COUNTIF(Codes!AU45,1))</f>
        <v/>
      </c>
      <c r="AT38" s="54" t="str">
        <f>IF(ISBLANK(Paramètres!$B44),"",COUNTIF(Codes!AV45,1))</f>
        <v/>
      </c>
      <c r="AU38" s="54" t="str">
        <f>IF(ISBLANK(Paramètres!$B44),"",COUNTIF(Codes!AW45,1))</f>
        <v/>
      </c>
      <c r="AV38" s="54" t="str">
        <f>IF(ISBLANK(Paramètres!$B44),"",COUNTIF(Codes!AX45,1))</f>
        <v/>
      </c>
      <c r="AW38" s="54" t="str">
        <f>IF(ISBLANK(Paramètres!$B44),"",COUNTIF(Codes!AY45,1))</f>
        <v/>
      </c>
      <c r="AX38" s="54" t="str">
        <f>IF(ISBLANK(Paramètres!$B44),"",COUNTIF(Codes!AZ45,1))</f>
        <v/>
      </c>
      <c r="AY38" s="54" t="str">
        <f>IF(ISBLANK(Paramètres!$B44),"",COUNTIF(Codes!BA45,1))</f>
        <v/>
      </c>
      <c r="AZ38" s="54" t="str">
        <f>IF(ISBLANK(Paramètres!$B44),"",COUNTIF(Codes!BB45,1))</f>
        <v/>
      </c>
      <c r="BA38" s="54" t="str">
        <f>IF(ISBLANK(Paramètres!$B44),"",COUNTIF(Codes!BC45,1))</f>
        <v/>
      </c>
      <c r="BB38" s="54" t="str">
        <f>IF(ISBLANK(Paramètres!$B44),"",COUNTIF(Codes!BD45,1))</f>
        <v/>
      </c>
      <c r="BC38" s="54" t="str">
        <f>IF(ISBLANK(Paramètres!$B44),"",COUNTIF(Codes!BE45,1))</f>
        <v/>
      </c>
      <c r="BD38" s="54" t="str">
        <f>IF(ISBLANK(Paramètres!$B44),"",COUNTIF(Codes!BF45,1))</f>
        <v/>
      </c>
      <c r="BE38" s="54" t="str">
        <f>IF(ISBLANK(Paramètres!$B44),"",COUNTIF(Codes!BG45,1))</f>
        <v/>
      </c>
      <c r="BF38" s="54" t="str">
        <f>IF(ISBLANK(Paramètres!$B44),"",COUNTIF(Codes!BH45,1))</f>
        <v/>
      </c>
      <c r="BG38" s="54" t="str">
        <f>IF(ISBLANK(Paramètres!$B44),"",COUNTIF(Codes!BI45,1))</f>
        <v/>
      </c>
      <c r="BH38" s="54" t="str">
        <f>IF(ISBLANK(Paramètres!$B44),"",COUNTIF(Codes!BJ45,1))</f>
        <v/>
      </c>
      <c r="BI38" s="54" t="str">
        <f>IF(ISBLANK(Paramètres!$B44),"",COUNTIF(Codes!BK45,1))</f>
        <v/>
      </c>
      <c r="BJ38" s="54" t="str">
        <f>IF(ISBLANK(Paramètres!$B44),"",COUNTIF(Codes!BL45,1))</f>
        <v/>
      </c>
      <c r="BK38" s="54" t="str">
        <f>IF(ISBLANK(Paramètres!$B44),"",COUNTIF(Codes!BM45,1))</f>
        <v/>
      </c>
      <c r="BL38" s="54" t="str">
        <f>IF(ISBLANK(Paramètres!$B44),"",COUNTIF(Codes!BN45,1))</f>
        <v/>
      </c>
      <c r="BM38" s="54" t="str">
        <f>IF(ISBLANK(Paramètres!$B44),"",COUNTIF(Codes!BO45,1))</f>
        <v/>
      </c>
      <c r="BN38" s="54" t="str">
        <f>IF(ISBLANK(Paramètres!$B44),"",COUNTIF(Codes!BP45,1))</f>
        <v/>
      </c>
      <c r="BO38" s="54" t="str">
        <f>IF(ISBLANK(Paramètres!$B44),"",COUNTIF(Codes!BQ45,1))</f>
        <v/>
      </c>
      <c r="BP38" s="54" t="str">
        <f>IF(ISBLANK(Paramètres!$B44),"",COUNTIF(Codes!BR45,1))</f>
        <v/>
      </c>
      <c r="BQ38" s="54" t="str">
        <f>IF(ISBLANK(Paramètres!$B44),"",COUNTIF(Codes!BS45,1))</f>
        <v/>
      </c>
      <c r="BR38" s="54" t="str">
        <f>IF(ISBLANK(Paramètres!$B44),"",COUNTIF(Codes!BT45,1))</f>
        <v/>
      </c>
      <c r="BS38" s="54" t="str">
        <f>IF(ISBLANK(Paramètres!$B44),"",COUNTIF(Codes!BU45,1))</f>
        <v/>
      </c>
      <c r="BT38" s="54" t="str">
        <f>IF(ISBLANK(Paramètres!$B44),"",COUNTIF(Codes!BV45,1))</f>
        <v/>
      </c>
      <c r="BU38" s="54" t="str">
        <f>IF(ISBLANK(Paramètres!$B44),"",COUNTIF(Codes!BW45,1))</f>
        <v/>
      </c>
      <c r="BV38" s="54" t="str">
        <f>IF(ISBLANK(Paramètres!$B44),"",COUNTIF(Codes!BX45,1))</f>
        <v/>
      </c>
      <c r="BW38" s="54" t="str">
        <f>IF(ISBLANK(Paramètres!$B44),"",COUNTIF(Codes!BY45,1))</f>
        <v/>
      </c>
      <c r="BX38" s="54" t="str">
        <f>IF(ISBLANK(Paramètres!$B44),"",COUNTIF(Codes!BZ45,1))</f>
        <v/>
      </c>
      <c r="BY38" s="54" t="str">
        <f>IF(ISBLANK(Paramètres!$B44),"",COUNTIF(Codes!CA45,1))</f>
        <v/>
      </c>
      <c r="BZ38" s="54" t="str">
        <f>IF(ISBLANK(Paramètres!$B44),"",COUNTIF(Codes!CB45,1))</f>
        <v/>
      </c>
      <c r="CA38" s="54" t="str">
        <f>IF(ISBLANK(Paramètres!$B44),"",COUNTIF(Codes!CC45,1))</f>
        <v/>
      </c>
      <c r="CB38" s="54" t="str">
        <f>IF(ISBLANK(Paramètres!$B44),"",COUNTIF(Codes!CD45,1))</f>
        <v/>
      </c>
      <c r="CC38" s="54" t="str">
        <f>IF(ISBLANK(Paramètres!$B44),"",COUNTIF(Codes!CE45,1))</f>
        <v/>
      </c>
      <c r="CD38" s="54" t="str">
        <f>IF(ISBLANK(Paramètres!$B44),"",COUNTIF(Codes!CF45,1))</f>
        <v/>
      </c>
      <c r="CE38" s="54" t="str">
        <f>IF(ISBLANK(Paramètres!$B44),"",COUNTIF(Codes!CG45,1))</f>
        <v/>
      </c>
      <c r="CF38" s="54" t="str">
        <f>IF(ISBLANK(Paramètres!$B44),"",COUNTIF(Codes!CH45,1))</f>
        <v/>
      </c>
      <c r="CG38" s="54" t="str">
        <f>IF(ISBLANK(Paramètres!$B44),"",COUNTIF(Codes!CI45,1))</f>
        <v/>
      </c>
      <c r="CH38" s="54" t="str">
        <f>IF(ISBLANK(Paramètres!$B44),"",COUNTIF(Codes!CJ45,1))</f>
        <v/>
      </c>
      <c r="CI38" s="54" t="str">
        <f>IF(ISBLANK(Paramètres!$B44),"",COUNTIF(Codes!CK45,1))</f>
        <v/>
      </c>
      <c r="CJ38" s="54" t="str">
        <f>IF(ISBLANK(Paramètres!$B44),"",COUNTIF(Codes!CL45,1))</f>
        <v/>
      </c>
      <c r="CK38" s="54" t="str">
        <f>IF(ISBLANK(Paramètres!$B44),"",COUNTIF(Codes!CM45,1))</f>
        <v/>
      </c>
      <c r="CL38" s="54" t="str">
        <f>IF(ISBLANK(Paramètres!$B44),"",COUNTIF(Codes!CN45,1))</f>
        <v/>
      </c>
      <c r="CM38" s="54" t="str">
        <f>IF(ISBLANK(Paramètres!$B44),"",COUNTIF(Codes!CO45,1))</f>
        <v/>
      </c>
      <c r="CN38" s="54" t="str">
        <f>IF(ISBLANK(Paramètres!$B44),"",COUNTIF(Codes!CP45,1))</f>
        <v/>
      </c>
      <c r="CO38" s="54" t="str">
        <f>IF(ISBLANK(Paramètres!$B44),"",COUNTIF(Codes!CQ45,1))</f>
        <v/>
      </c>
      <c r="CP38" s="54" t="str">
        <f>IF(ISBLANK(Paramètres!$B44),"",COUNTIF(Codes!CR45,1))</f>
        <v/>
      </c>
      <c r="CQ38" s="54" t="str">
        <f>IF(ISBLANK(Paramètres!$B44),"",COUNTIF(Codes!CS45,1))</f>
        <v/>
      </c>
      <c r="CR38" s="54" t="str">
        <f>IF(ISBLANK(Paramètres!$B44),"",COUNTIF(Codes!CT45,1))</f>
        <v/>
      </c>
      <c r="CS38" s="54" t="str">
        <f>IF(ISBLANK(Paramètres!$B44),"",COUNTIF(Codes!CU45,1))</f>
        <v/>
      </c>
      <c r="CT38" s="54" t="str">
        <f>IF(ISBLANK(Paramètres!$B44),"",COUNTIF(Codes!CV45,1))</f>
        <v/>
      </c>
      <c r="CU38" s="54" t="str">
        <f>IF(ISBLANK(Paramètres!$B44),"",COUNTIF(Codes!CW45,1))</f>
        <v/>
      </c>
      <c r="CV38" s="54" t="str">
        <f>IF(ISBLANK(Paramètres!$B44),"",COUNTIF(Codes!CX45,1))</f>
        <v/>
      </c>
      <c r="CW38" s="54" t="str">
        <f>IF(ISBLANK(Paramètres!$B44),"",COUNTIF(Codes!CY45,1))</f>
        <v/>
      </c>
      <c r="CX38" s="54" t="str">
        <f>IF(ISBLANK(Paramètres!$B44),"",COUNTIF(Codes!CZ45,1))</f>
        <v/>
      </c>
      <c r="CY38" s="54" t="str">
        <f>IF(ISBLANK(Paramètres!$B44),"",COUNTIF(Codes!DA45,1))</f>
        <v/>
      </c>
      <c r="CZ38" s="54" t="str">
        <f>IF(ISBLANK(Paramètres!$B44),"",COUNTIF(Codes!DB45,1))</f>
        <v/>
      </c>
      <c r="DA38" s="54" t="str">
        <f>IF(ISBLANK(Paramètres!$B44),"",COUNTIF(Codes!DC45,1))</f>
        <v/>
      </c>
      <c r="DB38" s="54" t="str">
        <f>IF(ISBLANK(Paramètres!$B44),"",COUNTIF(Codes!DD45,1))</f>
        <v/>
      </c>
      <c r="DC38" s="54" t="str">
        <f>IF(ISBLANK(Paramètres!$B44),"",COUNTIF(Codes!DE45,1))</f>
        <v/>
      </c>
      <c r="DD38" s="54" t="str">
        <f>IF(ISBLANK(Paramètres!$B44),"",COUNTIF(Codes!DF45,1))</f>
        <v/>
      </c>
      <c r="DE38" s="54" t="str">
        <f>IF(ISBLANK(Paramètres!$B44),"",COUNTIF(Codes!DG45,1))</f>
        <v/>
      </c>
      <c r="DF38" s="54" t="str">
        <f>IF(ISBLANK(Paramètres!$B44),"",COUNTIF(Codes!DH45,1))</f>
        <v/>
      </c>
      <c r="DG38" s="54" t="str">
        <f>IF(ISBLANK(Paramètres!$B44),"",COUNTIF(Codes!DI45,1))</f>
        <v/>
      </c>
      <c r="DH38" s="54" t="str">
        <f>IF(ISBLANK(Paramètres!$B44),"",COUNTIF(Codes!DJ45,1))</f>
        <v/>
      </c>
      <c r="DI38" s="54" t="str">
        <f>IF(ISBLANK(Paramètres!$B44),"",COUNTIF(Codes!DK45,1))</f>
        <v/>
      </c>
      <c r="DJ38" s="54" t="str">
        <f>IF(ISBLANK(Paramètres!$B44),"",COUNTIF(Codes!DL45,1))</f>
        <v/>
      </c>
      <c r="DK38" s="54" t="str">
        <f>IF(ISBLANK(Paramètres!$B44),"",COUNTIF(Codes!DM45,1))</f>
        <v/>
      </c>
      <c r="DL38" s="54" t="str">
        <f>IF(ISBLANK(Paramètres!$B44),"",COUNTIF(Codes!DN45,1))</f>
        <v/>
      </c>
      <c r="DM38" s="54" t="str">
        <f>IF(ISBLANK(Paramètres!$B44),"",COUNTIF(Codes!DO45,1))</f>
        <v/>
      </c>
      <c r="DN38" s="54" t="str">
        <f>IF(ISBLANK(Paramètres!$B44),"",COUNTIF(Codes!DP45,1))</f>
        <v/>
      </c>
      <c r="DO38" s="54" t="str">
        <f>IF(ISBLANK(Paramètres!$B44),"",COUNTIF(Codes!DQ45,1))</f>
        <v/>
      </c>
      <c r="DP38" s="54" t="str">
        <f>IF(ISBLANK(Paramètres!$B44),"",COUNTIF(Codes!DR45,1))</f>
        <v/>
      </c>
      <c r="DQ38" s="54" t="str">
        <f>IF(ISBLANK(Paramètres!$B44),"",COUNTIF(Codes!DS45,1))</f>
        <v/>
      </c>
      <c r="DR38" s="54" t="str">
        <f>IF(ISBLANK(Paramètres!$B44),"",COUNTIF(Codes!DT45,1))</f>
        <v/>
      </c>
      <c r="DS38" s="54" t="str">
        <f>IF(ISBLANK(Paramètres!$B44),"",COUNTIF(Codes!DU45,1))</f>
        <v/>
      </c>
      <c r="DT38" s="54" t="str">
        <f>IF(ISBLANK(Paramètres!$B44),"",COUNTIF(Codes!DV45,1))</f>
        <v/>
      </c>
      <c r="DU38" s="54" t="str">
        <f>IF(ISBLANK(Paramètres!$B44),"",COUNTIF(Codes!DW45,1))</f>
        <v/>
      </c>
      <c r="DV38" s="54" t="str">
        <f>IF(ISBLANK(Paramètres!$B44),"",COUNTIF(Codes!DX45,1))</f>
        <v/>
      </c>
      <c r="DW38" s="54" t="str">
        <f>IF(ISBLANK(Paramètres!$B44),"",COUNTIF(Codes!DY45,1))</f>
        <v/>
      </c>
      <c r="DX38" s="54" t="str">
        <f>IF(ISBLANK(Paramètres!$B44),"",COUNTIF(Codes!DZ45,1))</f>
        <v/>
      </c>
      <c r="DY38" s="54" t="str">
        <f>IF(ISBLANK(Paramètres!$B44),"",COUNTIF(Codes!EA45,1))</f>
        <v/>
      </c>
      <c r="DZ38" s="54" t="str">
        <f>IF(ISBLANK(Paramètres!$B44),"",COUNTIF(Codes!EB45,1))</f>
        <v/>
      </c>
      <c r="EA38" s="54" t="str">
        <f>IF(ISBLANK(Paramètres!$B44),"",COUNTIF(Codes!EC45,1))</f>
        <v/>
      </c>
      <c r="EB38" s="54" t="str">
        <f>IF(ISBLANK(Paramètres!$B44),"",COUNTIF(Codes!ED45,1))</f>
        <v/>
      </c>
      <c r="EC38" s="54" t="str">
        <f>IF(ISBLANK(Paramètres!$B44),"",COUNTIF(Codes!EE45,1))</f>
        <v/>
      </c>
      <c r="ED38" s="54" t="str">
        <f>IF(ISBLANK(Paramètres!$B44),"",COUNTIF(Codes!EF45,1))</f>
        <v/>
      </c>
      <c r="EE38" s="54" t="str">
        <f>IF(ISBLANK(Paramètres!$B44),"",COUNTIF(Codes!EG45,1))</f>
        <v/>
      </c>
      <c r="EF38" s="54" t="str">
        <f>IF(ISBLANK(Paramètres!$B44),"",COUNTIF(Codes!EH45,1))</f>
        <v/>
      </c>
      <c r="EG38" s="54" t="str">
        <f>IF(ISBLANK(Paramètres!$B44),"",COUNTIF(Codes!EI45,1))</f>
        <v/>
      </c>
      <c r="EH38" s="54" t="str">
        <f>IF(ISBLANK(Paramètres!$B44),"",COUNTIF(Codes!EJ45,1))</f>
        <v/>
      </c>
      <c r="EI38" s="54" t="str">
        <f>IF(ISBLANK(Paramètres!$B44),"",COUNTIF(Codes!EK45,1))</f>
        <v/>
      </c>
      <c r="EJ38" s="54" t="str">
        <f>IF(ISBLANK(Paramètres!$B44),"",COUNTIF(Codes!EL45,1))</f>
        <v/>
      </c>
      <c r="EK38" s="54" t="str">
        <f>IF(ISBLANK(Paramètres!$B44),"",COUNTIF(Codes!EM45,1))</f>
        <v/>
      </c>
      <c r="EL38" s="54" t="str">
        <f>IF(ISBLANK(Paramètres!$B44),"",COUNTIF(Codes!EN45,1))</f>
        <v/>
      </c>
      <c r="EM38" s="54" t="str">
        <f>IF(ISBLANK(Paramètres!$B44),"",COUNTIF(Codes!EO45,1))</f>
        <v/>
      </c>
      <c r="EN38" s="54" t="str">
        <f>IF(ISBLANK(Paramètres!$B44),"",COUNTIF(Codes!EP45,1))</f>
        <v/>
      </c>
      <c r="EO38" s="54" t="str">
        <f>IF(ISBLANK(Paramètres!$B44),"",COUNTIF(Codes!EQ45,1))</f>
        <v/>
      </c>
      <c r="EP38" s="54" t="str">
        <f>IF(ISBLANK(Paramètres!$B44),"",COUNTIF(Codes!ER45,1))</f>
        <v/>
      </c>
      <c r="EQ38" s="54" t="str">
        <f>IF(ISBLANK(Paramètres!$B44),"",COUNTIF(Codes!ES45,1))</f>
        <v/>
      </c>
      <c r="ER38" s="54" t="str">
        <f>IF(ISBLANK(Paramètres!$B44),"",COUNTIF(Codes!ET45,1))</f>
        <v/>
      </c>
      <c r="ES38" s="54" t="str">
        <f>IF(ISBLANK(Paramètres!$B44),"",COUNTIF(Codes!EU45,1))</f>
        <v/>
      </c>
      <c r="ET38" s="54" t="str">
        <f>IF(ISBLANK(Paramètres!$B44),"",COUNTIF(Codes!EV45,1))</f>
        <v/>
      </c>
      <c r="EU38" s="54" t="str">
        <f>IF(ISBLANK(Paramètres!$B44),"",COUNTIF(Codes!EW45,1))</f>
        <v/>
      </c>
      <c r="EV38" s="54" t="str">
        <f>IF(ISBLANK(Paramètres!$B44),"",COUNTIF(Codes!EX45,1))</f>
        <v/>
      </c>
      <c r="EW38" s="54" t="str">
        <f>IF(ISBLANK(Paramètres!$B44),"",COUNTIF(Codes!EY45,1))</f>
        <v/>
      </c>
      <c r="EX38" s="54" t="str">
        <f>IF(ISBLANK(Paramètres!$B44),"",COUNTIF(Codes!EZ45,1))</f>
        <v/>
      </c>
      <c r="EY38" s="54" t="str">
        <f>IF(ISBLANK(Paramètres!$B44),"",COUNTIF(Codes!FA45,1))</f>
        <v/>
      </c>
      <c r="EZ38" s="54" t="str">
        <f>IF(ISBLANK(Paramètres!$B44),"",COUNTIF(Codes!FB45,1))</f>
        <v/>
      </c>
      <c r="FA38" s="54" t="str">
        <f>IF(ISBLANK(Paramètres!$B44),"",COUNTIF(Codes!FC45,1))</f>
        <v/>
      </c>
      <c r="FB38" s="54" t="str">
        <f>IF(ISBLANK(Paramètres!$B44),"",COUNTIF(Codes!FD45,1))</f>
        <v/>
      </c>
      <c r="FC38" s="54" t="str">
        <f>IF(ISBLANK(Paramètres!$B44),"",COUNTIF(Codes!FE45,1))</f>
        <v/>
      </c>
      <c r="FD38" s="54" t="str">
        <f>IF(ISBLANK(Paramètres!$B44),"",COUNTIF(Codes!FF45,1))</f>
        <v/>
      </c>
      <c r="FE38" s="54" t="str">
        <f>IF(ISBLANK(Paramètres!$B44),"",COUNTIF(Codes!FG45,1))</f>
        <v/>
      </c>
      <c r="FF38" s="54" t="str">
        <f>IF(ISBLANK(Paramètres!$B44),"",COUNTIF(Codes!FH45,1))</f>
        <v/>
      </c>
      <c r="FG38" s="54" t="str">
        <f>IF(ISBLANK(Paramètres!$B44),"",COUNTIF(Codes!FI45,1))</f>
        <v/>
      </c>
      <c r="FH38" s="54" t="str">
        <f>IF(ISBLANK(Paramètres!$B44),"",COUNTIF(Codes!FJ45,1))</f>
        <v/>
      </c>
      <c r="FI38" s="54" t="str">
        <f>IF(ISBLANK(Paramètres!$B44),"",COUNTIF(Codes!FK45,1))</f>
        <v/>
      </c>
      <c r="FJ38" s="54" t="str">
        <f>IF(ISBLANK(Paramètres!$B44),"",COUNTIF(Codes!FL45,1))</f>
        <v/>
      </c>
      <c r="FK38" s="54" t="str">
        <f>IF(ISBLANK(Paramètres!$B44),"",COUNTIF(Codes!FM45,1))</f>
        <v/>
      </c>
      <c r="FL38" s="54" t="str">
        <f>IF(ISBLANK(Paramètres!$B44),"",COUNTIF(Codes!FN45,1))</f>
        <v/>
      </c>
      <c r="FM38" s="54" t="str">
        <f>IF(ISBLANK(Paramètres!$B44),"",COUNTIF(Codes!FO45,1))</f>
        <v/>
      </c>
      <c r="FN38" s="54" t="str">
        <f>IF(ISBLANK(Paramètres!$B44),"",COUNTIF(Codes!FP45,1))</f>
        <v/>
      </c>
      <c r="FO38" s="54" t="str">
        <f>IF(ISBLANK(Paramètres!$B44),"",COUNTIF(Codes!FQ45,1))</f>
        <v/>
      </c>
      <c r="FP38" s="54" t="str">
        <f>IF(ISBLANK(Paramètres!$B44),"",COUNTIF(Codes!FR45,1))</f>
        <v/>
      </c>
      <c r="FQ38" s="54" t="str">
        <f>IF(ISBLANK(Paramètres!$B44),"",COUNTIF(Codes!FS45,1))</f>
        <v/>
      </c>
      <c r="FR38" s="54" t="str">
        <f>IF(ISBLANK(Paramètres!$B44),"",COUNTIF(Codes!FT45,1))</f>
        <v/>
      </c>
      <c r="FS38" s="54" t="str">
        <f>IF(ISBLANK(Paramètres!$B44),"",COUNTIF(Codes!FU45,1))</f>
        <v/>
      </c>
      <c r="FT38" s="54" t="str">
        <f>IF(ISBLANK(Paramètres!$B44),"",COUNTIF(Codes!FV45,1))</f>
        <v/>
      </c>
      <c r="FU38" s="54" t="str">
        <f>IF(ISBLANK(Paramètres!$B44),"",COUNTIF(Codes!FW45,1))</f>
        <v/>
      </c>
      <c r="FV38" s="54" t="str">
        <f>IF(ISBLANK(Paramètres!$B44),"",COUNTIF(Codes!FX45,1))</f>
        <v/>
      </c>
      <c r="FW38" s="54" t="str">
        <f>IF(ISBLANK(Paramètres!$B44),"",COUNTIF(Codes!FY45,1))</f>
        <v/>
      </c>
      <c r="FX38" s="54" t="str">
        <f>IF(ISBLANK(Paramètres!$B44),"",COUNTIF(Codes!FZ45,1))</f>
        <v/>
      </c>
      <c r="FY38" s="54" t="str">
        <f>IF(ISBLANK(Paramètres!$B44),"",COUNTIF(Codes!GA45,1))</f>
        <v/>
      </c>
      <c r="FZ38" s="54" t="str">
        <f>IF(ISBLANK(Paramètres!$B44),"",COUNTIF(Codes!GB45,1))</f>
        <v/>
      </c>
      <c r="GA38" s="54" t="str">
        <f>IF(ISBLANK(Paramètres!$B44),"",COUNTIF(Codes!GC45,1))</f>
        <v/>
      </c>
      <c r="GB38" s="54" t="str">
        <f>IF(ISBLANK(Paramètres!$B44),"",COUNTIF(Codes!GD45,1))</f>
        <v/>
      </c>
      <c r="GC38" s="54" t="str">
        <f>IF(ISBLANK(Paramètres!$B44),"",COUNTIF(Codes!GE45,1))</f>
        <v/>
      </c>
      <c r="GD38" s="54" t="str">
        <f>IF(ISBLANK(Paramètres!$B44),"",COUNTIF(Codes!GF45,1))</f>
        <v/>
      </c>
      <c r="GE38" s="54" t="str">
        <f>IF(ISBLANK(Paramètres!$B44),"",COUNTIF(Codes!GG45,1))</f>
        <v/>
      </c>
      <c r="GF38" s="54" t="str">
        <f>IF(ISBLANK(Paramètres!$B44),"",COUNTIF(Codes!GH45,1))</f>
        <v/>
      </c>
      <c r="GG38" s="54" t="str">
        <f>IF(ISBLANK(Paramètres!$B44),"",COUNTIF(Codes!GI45,1))</f>
        <v/>
      </c>
      <c r="GH38" s="54" t="str">
        <f>IF(ISBLANK(Paramètres!$B44),"",COUNTIF(Codes!GJ45,1))</f>
        <v/>
      </c>
      <c r="GI38" s="54" t="str">
        <f>IF(ISBLANK(Paramètres!$B44),"",COUNTIF(Codes!GK45,1))</f>
        <v/>
      </c>
      <c r="GJ38" s="54" t="str">
        <f>IF(ISBLANK(Paramètres!$B44),"",COUNTIF(Codes!GL45,1))</f>
        <v/>
      </c>
      <c r="GK38" s="54" t="str">
        <f>IF(ISBLANK(Paramètres!$B44),"",COUNTIF(Codes!GM45,1))</f>
        <v/>
      </c>
      <c r="GL38" s="54" t="str">
        <f>IF(ISBLANK(Paramètres!$B44),"",COUNTIF(Codes!GN45,1))</f>
        <v/>
      </c>
      <c r="GM38" s="54" t="str">
        <f>IF(ISBLANK(Paramètres!B44),"",AVERAGE(B38:CX38))</f>
        <v/>
      </c>
      <c r="GN38" s="54" t="str">
        <f>IF(ISBLANK(Paramètres!B44),"",AVERAGE(CY38:GL38))</f>
        <v/>
      </c>
      <c r="GO38" s="54" t="str">
        <f>IF(ISBLANK(Paramètres!B44),"",AVERAGE(C38:GL38))</f>
        <v/>
      </c>
      <c r="GP38" s="54" t="str">
        <f>IF(ISBLANK(Paramètres!B44),"",AVERAGE(CY38:DZ38))</f>
        <v/>
      </c>
      <c r="GQ38" s="54" t="str">
        <f>IF(ISBLANK(Paramètres!B44),"",AVERAGE(EA38:FK38))</f>
        <v/>
      </c>
      <c r="GR38" s="54" t="str">
        <f>IF(ISBLANK(Paramètres!B44),"",AVERAGE(FL38:FW38))</f>
        <v/>
      </c>
      <c r="GS38" s="54" t="str">
        <f>IF(ISBLANK(Paramètres!B44),"",AVERAGE(FX38:GL38))</f>
        <v/>
      </c>
      <c r="GT38" s="54" t="str">
        <f>IF(ISBLANK(Paramètres!B44),"",AVERAGE(Calculs!M38:R38,Calculs!AN38:AY38,Calculs!BE38:BI38,Calculs!BT38:BX38,Calculs!CD38:CO38))</f>
        <v/>
      </c>
      <c r="GU38" s="54" t="str">
        <f>IF(ISBLANK(Paramètres!B44),"",AVERAGE(Calculs!AI38:AM38,Calculs!BJ38:BP38,Calculs!BY38:CC38))</f>
        <v/>
      </c>
      <c r="GV38" s="54" t="str">
        <f>IF(ISBLANK(Paramètres!B44),"",AVERAGE(Calculs!B38:L38,Calculs!S38:AH38,Calculs!AZ38:BD38,Calculs!BQ38:BS38))</f>
        <v/>
      </c>
      <c r="GW38" s="54" t="str">
        <f>IF(ISBLANK(Paramètres!B44),"",AVERAGE(CP38:CX38))</f>
        <v/>
      </c>
    </row>
    <row r="39" spans="1:205" s="23" customFormat="1" ht="24" customHeight="1" thickBot="1" x14ac:dyDescent="0.4">
      <c r="A39" s="22" t="str">
        <f>Codes!C46</f>
        <v/>
      </c>
      <c r="B39" s="54" t="str">
        <f>IF(ISBLANK(Paramètres!$B45),"",COUNTIF(Codes!D46,1))</f>
        <v/>
      </c>
      <c r="C39" s="54" t="str">
        <f>IF(ISBLANK(Paramètres!$B45),"",COUNTIF(Codes!E46,1))</f>
        <v/>
      </c>
      <c r="D39" s="54" t="str">
        <f>IF(ISBLANK(Paramètres!$B45),"",COUNTIF(Codes!F46,1))</f>
        <v/>
      </c>
      <c r="E39" s="54" t="str">
        <f>IF(ISBLANK(Paramètres!$B45),"",COUNTIF(Codes!G46,1))</f>
        <v/>
      </c>
      <c r="F39" s="54" t="str">
        <f>IF(ISBLANK(Paramètres!$B45),"",COUNTIF(Codes!H46,1))</f>
        <v/>
      </c>
      <c r="G39" s="54" t="str">
        <f>IF(ISBLANK(Paramètres!$B45),"",COUNTIF(Codes!I46,1))</f>
        <v/>
      </c>
      <c r="H39" s="54" t="str">
        <f>IF(ISBLANK(Paramètres!$B45),"",COUNTIF(Codes!J46,1))</f>
        <v/>
      </c>
      <c r="I39" s="54" t="str">
        <f>IF(ISBLANK(Paramètres!$B45),"",COUNTIF(Codes!K46,1))</f>
        <v/>
      </c>
      <c r="J39" s="54" t="str">
        <f>IF(ISBLANK(Paramètres!$B45),"",COUNTIF(Codes!L46,1))</f>
        <v/>
      </c>
      <c r="K39" s="54" t="str">
        <f>IF(ISBLANK(Paramètres!$B45),"",COUNTIF(Codes!M46,1))</f>
        <v/>
      </c>
      <c r="L39" s="54" t="str">
        <f>IF(ISBLANK(Paramètres!$B45),"",COUNTIF(Codes!N46,1))</f>
        <v/>
      </c>
      <c r="M39" s="54" t="str">
        <f>IF(ISBLANK(Paramètres!$B45),"",COUNTIF(Codes!O46,1))</f>
        <v/>
      </c>
      <c r="N39" s="54" t="str">
        <f>IF(ISBLANK(Paramètres!$B45),"",COUNTIF(Codes!P46,1))</f>
        <v/>
      </c>
      <c r="O39" s="54" t="str">
        <f>IF(ISBLANK(Paramètres!$B45),"",COUNTIF(Codes!Q46,1))</f>
        <v/>
      </c>
      <c r="P39" s="54" t="str">
        <f>IF(ISBLANK(Paramètres!$B45),"",COUNTIF(Codes!R46,1))</f>
        <v/>
      </c>
      <c r="Q39" s="54" t="str">
        <f>IF(ISBLANK(Paramètres!$B45),"",COUNTIF(Codes!S46,1))</f>
        <v/>
      </c>
      <c r="R39" s="54" t="str">
        <f>IF(ISBLANK(Paramètres!$B45),"",COUNTIF(Codes!T46,1))</f>
        <v/>
      </c>
      <c r="S39" s="54" t="str">
        <f>IF(ISBLANK(Paramètres!$B45),"",COUNTIF(Codes!U46,1))</f>
        <v/>
      </c>
      <c r="T39" s="54" t="str">
        <f>IF(ISBLANK(Paramètres!$B45),"",COUNTIF(Codes!V46,1))</f>
        <v/>
      </c>
      <c r="U39" s="54" t="str">
        <f>IF(ISBLANK(Paramètres!$B45),"",COUNTIF(Codes!W46,1))</f>
        <v/>
      </c>
      <c r="V39" s="54" t="str">
        <f>IF(ISBLANK(Paramètres!$B45),"",COUNTIF(Codes!X46,1))</f>
        <v/>
      </c>
      <c r="W39" s="54" t="str">
        <f>IF(ISBLANK(Paramètres!$B45),"",COUNTIF(Codes!Y46,1))</f>
        <v/>
      </c>
      <c r="X39" s="54" t="str">
        <f>IF(ISBLANK(Paramètres!$B45),"",COUNTIF(Codes!Z46,1))</f>
        <v/>
      </c>
      <c r="Y39" s="54" t="str">
        <f>IF(ISBLANK(Paramètres!$B45),"",COUNTIF(Codes!AA46,1))</f>
        <v/>
      </c>
      <c r="Z39" s="54" t="str">
        <f>IF(ISBLANK(Paramètres!$B45),"",COUNTIF(Codes!AB46,1))</f>
        <v/>
      </c>
      <c r="AA39" s="54" t="str">
        <f>IF(ISBLANK(Paramètres!$B45),"",COUNTIF(Codes!AC46,1))</f>
        <v/>
      </c>
      <c r="AB39" s="54" t="str">
        <f>IF(ISBLANK(Paramètres!$B45),"",COUNTIF(Codes!AD46,1))</f>
        <v/>
      </c>
      <c r="AC39" s="54" t="str">
        <f>IF(ISBLANK(Paramètres!$B45),"",COUNTIF(Codes!AE46,1))</f>
        <v/>
      </c>
      <c r="AD39" s="54" t="str">
        <f>IF(ISBLANK(Paramètres!$B45),"",COUNTIF(Codes!AF46,1))</f>
        <v/>
      </c>
      <c r="AE39" s="54" t="str">
        <f>IF(ISBLANK(Paramètres!$B45),"",COUNTIF(Codes!AG46,1))</f>
        <v/>
      </c>
      <c r="AF39" s="54" t="str">
        <f>IF(ISBLANK(Paramètres!$B45),"",COUNTIF(Codes!AH46,1))</f>
        <v/>
      </c>
      <c r="AG39" s="54" t="str">
        <f>IF(ISBLANK(Paramètres!$B45),"",COUNTIF(Codes!AI46,1))</f>
        <v/>
      </c>
      <c r="AH39" s="54" t="str">
        <f>IF(ISBLANK(Paramètres!$B45),"",COUNTIF(Codes!AJ46,1))</f>
        <v/>
      </c>
      <c r="AI39" s="54" t="str">
        <f>IF(ISBLANK(Paramètres!$B45),"",COUNTIF(Codes!AK46,1))</f>
        <v/>
      </c>
      <c r="AJ39" s="54" t="str">
        <f>IF(ISBLANK(Paramètres!$B45),"",COUNTIF(Codes!AL46,1))</f>
        <v/>
      </c>
      <c r="AK39" s="54" t="str">
        <f>IF(ISBLANK(Paramètres!$B45),"",COUNTIF(Codes!AM46,1))</f>
        <v/>
      </c>
      <c r="AL39" s="54" t="str">
        <f>IF(ISBLANK(Paramètres!$B45),"",COUNTIF(Codes!AN46,1))</f>
        <v/>
      </c>
      <c r="AM39" s="54" t="str">
        <f>IF(ISBLANK(Paramètres!$B45),"",COUNTIF(Codes!AO46,1))</f>
        <v/>
      </c>
      <c r="AN39" s="54" t="str">
        <f>IF(ISBLANK(Paramètres!$B45),"",COUNTIF(Codes!AP46,1))</f>
        <v/>
      </c>
      <c r="AO39" s="54" t="str">
        <f>IF(ISBLANK(Paramètres!$B45),"",COUNTIF(Codes!AQ46,1))</f>
        <v/>
      </c>
      <c r="AP39" s="54" t="str">
        <f>IF(ISBLANK(Paramètres!$B45),"",COUNTIF(Codes!AR46,1))</f>
        <v/>
      </c>
      <c r="AQ39" s="54" t="str">
        <f>IF(ISBLANK(Paramètres!$B45),"",COUNTIF(Codes!AS46,1))</f>
        <v/>
      </c>
      <c r="AR39" s="54" t="str">
        <f>IF(ISBLANK(Paramètres!$B45),"",COUNTIF(Codes!AT46,1))</f>
        <v/>
      </c>
      <c r="AS39" s="54" t="str">
        <f>IF(ISBLANK(Paramètres!$B45),"",COUNTIF(Codes!AU46,1))</f>
        <v/>
      </c>
      <c r="AT39" s="54" t="str">
        <f>IF(ISBLANK(Paramètres!$B45),"",COUNTIF(Codes!AV46,1))</f>
        <v/>
      </c>
      <c r="AU39" s="54" t="str">
        <f>IF(ISBLANK(Paramètres!$B45),"",COUNTIF(Codes!AW46,1))</f>
        <v/>
      </c>
      <c r="AV39" s="54" t="str">
        <f>IF(ISBLANK(Paramètres!$B45),"",COUNTIF(Codes!AX46,1))</f>
        <v/>
      </c>
      <c r="AW39" s="54" t="str">
        <f>IF(ISBLANK(Paramètres!$B45),"",COUNTIF(Codes!AY46,1))</f>
        <v/>
      </c>
      <c r="AX39" s="54" t="str">
        <f>IF(ISBLANK(Paramètres!$B45),"",COUNTIF(Codes!AZ46,1))</f>
        <v/>
      </c>
      <c r="AY39" s="54" t="str">
        <f>IF(ISBLANK(Paramètres!$B45),"",COUNTIF(Codes!BA46,1))</f>
        <v/>
      </c>
      <c r="AZ39" s="54" t="str">
        <f>IF(ISBLANK(Paramètres!$B45),"",COUNTIF(Codes!BB46,1))</f>
        <v/>
      </c>
      <c r="BA39" s="54" t="str">
        <f>IF(ISBLANK(Paramètres!$B45),"",COUNTIF(Codes!BC46,1))</f>
        <v/>
      </c>
      <c r="BB39" s="54" t="str">
        <f>IF(ISBLANK(Paramètres!$B45),"",COUNTIF(Codes!BD46,1))</f>
        <v/>
      </c>
      <c r="BC39" s="54" t="str">
        <f>IF(ISBLANK(Paramètres!$B45),"",COUNTIF(Codes!BE46,1))</f>
        <v/>
      </c>
      <c r="BD39" s="54" t="str">
        <f>IF(ISBLANK(Paramètres!$B45),"",COUNTIF(Codes!BF46,1))</f>
        <v/>
      </c>
      <c r="BE39" s="54" t="str">
        <f>IF(ISBLANK(Paramètres!$B45),"",COUNTIF(Codes!BG46,1))</f>
        <v/>
      </c>
      <c r="BF39" s="54" t="str">
        <f>IF(ISBLANK(Paramètres!$B45),"",COUNTIF(Codes!BH46,1))</f>
        <v/>
      </c>
      <c r="BG39" s="54" t="str">
        <f>IF(ISBLANK(Paramètres!$B45),"",COUNTIF(Codes!BI46,1))</f>
        <v/>
      </c>
      <c r="BH39" s="54" t="str">
        <f>IF(ISBLANK(Paramètres!$B45),"",COUNTIF(Codes!BJ46,1))</f>
        <v/>
      </c>
      <c r="BI39" s="54" t="str">
        <f>IF(ISBLANK(Paramètres!$B45),"",COUNTIF(Codes!BK46,1))</f>
        <v/>
      </c>
      <c r="BJ39" s="54" t="str">
        <f>IF(ISBLANK(Paramètres!$B45),"",COUNTIF(Codes!BL46,1))</f>
        <v/>
      </c>
      <c r="BK39" s="54" t="str">
        <f>IF(ISBLANK(Paramètres!$B45),"",COUNTIF(Codes!BM46,1))</f>
        <v/>
      </c>
      <c r="BL39" s="54" t="str">
        <f>IF(ISBLANK(Paramètres!$B45),"",COUNTIF(Codes!BN46,1))</f>
        <v/>
      </c>
      <c r="BM39" s="54" t="str">
        <f>IF(ISBLANK(Paramètres!$B45),"",COUNTIF(Codes!BO46,1))</f>
        <v/>
      </c>
      <c r="BN39" s="54" t="str">
        <f>IF(ISBLANK(Paramètres!$B45),"",COUNTIF(Codes!BP46,1))</f>
        <v/>
      </c>
      <c r="BO39" s="54" t="str">
        <f>IF(ISBLANK(Paramètres!$B45),"",COUNTIF(Codes!BQ46,1))</f>
        <v/>
      </c>
      <c r="BP39" s="54" t="str">
        <f>IF(ISBLANK(Paramètres!$B45),"",COUNTIF(Codes!BR46,1))</f>
        <v/>
      </c>
      <c r="BQ39" s="54" t="str">
        <f>IF(ISBLANK(Paramètres!$B45),"",COUNTIF(Codes!BS46,1))</f>
        <v/>
      </c>
      <c r="BR39" s="54" t="str">
        <f>IF(ISBLANK(Paramètres!$B45),"",COUNTIF(Codes!BT46,1))</f>
        <v/>
      </c>
      <c r="BS39" s="54" t="str">
        <f>IF(ISBLANK(Paramètres!$B45),"",COUNTIF(Codes!BU46,1))</f>
        <v/>
      </c>
      <c r="BT39" s="54" t="str">
        <f>IF(ISBLANK(Paramètres!$B45),"",COUNTIF(Codes!BV46,1))</f>
        <v/>
      </c>
      <c r="BU39" s="54" t="str">
        <f>IF(ISBLANK(Paramètres!$B45),"",COUNTIF(Codes!BW46,1))</f>
        <v/>
      </c>
      <c r="BV39" s="54" t="str">
        <f>IF(ISBLANK(Paramètres!$B45),"",COUNTIF(Codes!BX46,1))</f>
        <v/>
      </c>
      <c r="BW39" s="54" t="str">
        <f>IF(ISBLANK(Paramètres!$B45),"",COUNTIF(Codes!BY46,1))</f>
        <v/>
      </c>
      <c r="BX39" s="54" t="str">
        <f>IF(ISBLANK(Paramètres!$B45),"",COUNTIF(Codes!BZ46,1))</f>
        <v/>
      </c>
      <c r="BY39" s="54" t="str">
        <f>IF(ISBLANK(Paramètres!$B45),"",COUNTIF(Codes!CA46,1))</f>
        <v/>
      </c>
      <c r="BZ39" s="54" t="str">
        <f>IF(ISBLANK(Paramètres!$B45),"",COUNTIF(Codes!CB46,1))</f>
        <v/>
      </c>
      <c r="CA39" s="54" t="str">
        <f>IF(ISBLANK(Paramètres!$B45),"",COUNTIF(Codes!CC46,1))</f>
        <v/>
      </c>
      <c r="CB39" s="54" t="str">
        <f>IF(ISBLANK(Paramètres!$B45),"",COUNTIF(Codes!CD46,1))</f>
        <v/>
      </c>
      <c r="CC39" s="54" t="str">
        <f>IF(ISBLANK(Paramètres!$B45),"",COUNTIF(Codes!CE46,1))</f>
        <v/>
      </c>
      <c r="CD39" s="54" t="str">
        <f>IF(ISBLANK(Paramètres!$B45),"",COUNTIF(Codes!CF46,1))</f>
        <v/>
      </c>
      <c r="CE39" s="54" t="str">
        <f>IF(ISBLANK(Paramètres!$B45),"",COUNTIF(Codes!CG46,1))</f>
        <v/>
      </c>
      <c r="CF39" s="54" t="str">
        <f>IF(ISBLANK(Paramètres!$B45),"",COUNTIF(Codes!CH46,1))</f>
        <v/>
      </c>
      <c r="CG39" s="54" t="str">
        <f>IF(ISBLANK(Paramètres!$B45),"",COUNTIF(Codes!CI46,1))</f>
        <v/>
      </c>
      <c r="CH39" s="54" t="str">
        <f>IF(ISBLANK(Paramètres!$B45),"",COUNTIF(Codes!CJ46,1))</f>
        <v/>
      </c>
      <c r="CI39" s="54" t="str">
        <f>IF(ISBLANK(Paramètres!$B45),"",COUNTIF(Codes!CK46,1))</f>
        <v/>
      </c>
      <c r="CJ39" s="54" t="str">
        <f>IF(ISBLANK(Paramètres!$B45),"",COUNTIF(Codes!CL46,1))</f>
        <v/>
      </c>
      <c r="CK39" s="54" t="str">
        <f>IF(ISBLANK(Paramètres!$B45),"",COUNTIF(Codes!CM46,1))</f>
        <v/>
      </c>
      <c r="CL39" s="54" t="str">
        <f>IF(ISBLANK(Paramètres!$B45),"",COUNTIF(Codes!CN46,1))</f>
        <v/>
      </c>
      <c r="CM39" s="54" t="str">
        <f>IF(ISBLANK(Paramètres!$B45),"",COUNTIF(Codes!CO46,1))</f>
        <v/>
      </c>
      <c r="CN39" s="54" t="str">
        <f>IF(ISBLANK(Paramètres!$B45),"",COUNTIF(Codes!CP46,1))</f>
        <v/>
      </c>
      <c r="CO39" s="54" t="str">
        <f>IF(ISBLANK(Paramètres!$B45),"",COUNTIF(Codes!CQ46,1))</f>
        <v/>
      </c>
      <c r="CP39" s="54" t="str">
        <f>IF(ISBLANK(Paramètres!$B45),"",COUNTIF(Codes!CR46,1))</f>
        <v/>
      </c>
      <c r="CQ39" s="54" t="str">
        <f>IF(ISBLANK(Paramètres!$B45),"",COUNTIF(Codes!CS46,1))</f>
        <v/>
      </c>
      <c r="CR39" s="54" t="str">
        <f>IF(ISBLANK(Paramètres!$B45),"",COUNTIF(Codes!CT46,1))</f>
        <v/>
      </c>
      <c r="CS39" s="54" t="str">
        <f>IF(ISBLANK(Paramètres!$B45),"",COUNTIF(Codes!CU46,1))</f>
        <v/>
      </c>
      <c r="CT39" s="54" t="str">
        <f>IF(ISBLANK(Paramètres!$B45),"",COUNTIF(Codes!CV46,1))</f>
        <v/>
      </c>
      <c r="CU39" s="54" t="str">
        <f>IF(ISBLANK(Paramètres!$B45),"",COUNTIF(Codes!CW46,1))</f>
        <v/>
      </c>
      <c r="CV39" s="54" t="str">
        <f>IF(ISBLANK(Paramètres!$B45),"",COUNTIF(Codes!CX46,1))</f>
        <v/>
      </c>
      <c r="CW39" s="54" t="str">
        <f>IF(ISBLANK(Paramètres!$B45),"",COUNTIF(Codes!CY46,1))</f>
        <v/>
      </c>
      <c r="CX39" s="54" t="str">
        <f>IF(ISBLANK(Paramètres!$B45),"",COUNTIF(Codes!CZ46,1))</f>
        <v/>
      </c>
      <c r="CY39" s="54" t="str">
        <f>IF(ISBLANK(Paramètres!$B45),"",COUNTIF(Codes!DA46,1))</f>
        <v/>
      </c>
      <c r="CZ39" s="54" t="str">
        <f>IF(ISBLANK(Paramètres!$B45),"",COUNTIF(Codes!DB46,1))</f>
        <v/>
      </c>
      <c r="DA39" s="54" t="str">
        <f>IF(ISBLANK(Paramètres!$B45),"",COUNTIF(Codes!DC46,1))</f>
        <v/>
      </c>
      <c r="DB39" s="54" t="str">
        <f>IF(ISBLANK(Paramètres!$B45),"",COUNTIF(Codes!DD46,1))</f>
        <v/>
      </c>
      <c r="DC39" s="54" t="str">
        <f>IF(ISBLANK(Paramètres!$B45),"",COUNTIF(Codes!DE46,1))</f>
        <v/>
      </c>
      <c r="DD39" s="54" t="str">
        <f>IF(ISBLANK(Paramètres!$B45),"",COUNTIF(Codes!DF46,1))</f>
        <v/>
      </c>
      <c r="DE39" s="54" t="str">
        <f>IF(ISBLANK(Paramètres!$B45),"",COUNTIF(Codes!DG46,1))</f>
        <v/>
      </c>
      <c r="DF39" s="54" t="str">
        <f>IF(ISBLANK(Paramètres!$B45),"",COUNTIF(Codes!DH46,1))</f>
        <v/>
      </c>
      <c r="DG39" s="54" t="str">
        <f>IF(ISBLANK(Paramètres!$B45),"",COUNTIF(Codes!DI46,1))</f>
        <v/>
      </c>
      <c r="DH39" s="54" t="str">
        <f>IF(ISBLANK(Paramètres!$B45),"",COUNTIF(Codes!DJ46,1))</f>
        <v/>
      </c>
      <c r="DI39" s="54" t="str">
        <f>IF(ISBLANK(Paramètres!$B45),"",COUNTIF(Codes!DK46,1))</f>
        <v/>
      </c>
      <c r="DJ39" s="54" t="str">
        <f>IF(ISBLANK(Paramètres!$B45),"",COUNTIF(Codes!DL46,1))</f>
        <v/>
      </c>
      <c r="DK39" s="54" t="str">
        <f>IF(ISBLANK(Paramètres!$B45),"",COUNTIF(Codes!DM46,1))</f>
        <v/>
      </c>
      <c r="DL39" s="54" t="str">
        <f>IF(ISBLANK(Paramètres!$B45),"",COUNTIF(Codes!DN46,1))</f>
        <v/>
      </c>
      <c r="DM39" s="54" t="str">
        <f>IF(ISBLANK(Paramètres!$B45),"",COUNTIF(Codes!DO46,1))</f>
        <v/>
      </c>
      <c r="DN39" s="54" t="str">
        <f>IF(ISBLANK(Paramètres!$B45),"",COUNTIF(Codes!DP46,1))</f>
        <v/>
      </c>
      <c r="DO39" s="54" t="str">
        <f>IF(ISBLANK(Paramètres!$B45),"",COUNTIF(Codes!DQ46,1))</f>
        <v/>
      </c>
      <c r="DP39" s="54" t="str">
        <f>IF(ISBLANK(Paramètres!$B45),"",COUNTIF(Codes!DR46,1))</f>
        <v/>
      </c>
      <c r="DQ39" s="54" t="str">
        <f>IF(ISBLANK(Paramètres!$B45),"",COUNTIF(Codes!DS46,1))</f>
        <v/>
      </c>
      <c r="DR39" s="54" t="str">
        <f>IF(ISBLANK(Paramètres!$B45),"",COUNTIF(Codes!DT46,1))</f>
        <v/>
      </c>
      <c r="DS39" s="54" t="str">
        <f>IF(ISBLANK(Paramètres!$B45),"",COUNTIF(Codes!DU46,1))</f>
        <v/>
      </c>
      <c r="DT39" s="54" t="str">
        <f>IF(ISBLANK(Paramètres!$B45),"",COUNTIF(Codes!DV46,1))</f>
        <v/>
      </c>
      <c r="DU39" s="54" t="str">
        <f>IF(ISBLANK(Paramètres!$B45),"",COUNTIF(Codes!DW46,1))</f>
        <v/>
      </c>
      <c r="DV39" s="54" t="str">
        <f>IF(ISBLANK(Paramètres!$B45),"",COUNTIF(Codes!DX46,1))</f>
        <v/>
      </c>
      <c r="DW39" s="54" t="str">
        <f>IF(ISBLANK(Paramètres!$B45),"",COUNTIF(Codes!DY46,1))</f>
        <v/>
      </c>
      <c r="DX39" s="54" t="str">
        <f>IF(ISBLANK(Paramètres!$B45),"",COUNTIF(Codes!DZ46,1))</f>
        <v/>
      </c>
      <c r="DY39" s="54" t="str">
        <f>IF(ISBLANK(Paramètres!$B45),"",COUNTIF(Codes!EA46,1))</f>
        <v/>
      </c>
      <c r="DZ39" s="54" t="str">
        <f>IF(ISBLANK(Paramètres!$B45),"",COUNTIF(Codes!EB46,1))</f>
        <v/>
      </c>
      <c r="EA39" s="54" t="str">
        <f>IF(ISBLANK(Paramètres!$B45),"",COUNTIF(Codes!EC46,1))</f>
        <v/>
      </c>
      <c r="EB39" s="54" t="str">
        <f>IF(ISBLANK(Paramètres!$B45),"",COUNTIF(Codes!ED46,1))</f>
        <v/>
      </c>
      <c r="EC39" s="54" t="str">
        <f>IF(ISBLANK(Paramètres!$B45),"",COUNTIF(Codes!EE46,1))</f>
        <v/>
      </c>
      <c r="ED39" s="54" t="str">
        <f>IF(ISBLANK(Paramètres!$B45),"",COUNTIF(Codes!EF46,1))</f>
        <v/>
      </c>
      <c r="EE39" s="54" t="str">
        <f>IF(ISBLANK(Paramètres!$B45),"",COUNTIF(Codes!EG46,1))</f>
        <v/>
      </c>
      <c r="EF39" s="54" t="str">
        <f>IF(ISBLANK(Paramètres!$B45),"",COUNTIF(Codes!EH46,1))</f>
        <v/>
      </c>
      <c r="EG39" s="54" t="str">
        <f>IF(ISBLANK(Paramètres!$B45),"",COUNTIF(Codes!EI46,1))</f>
        <v/>
      </c>
      <c r="EH39" s="54" t="str">
        <f>IF(ISBLANK(Paramètres!$B45),"",COUNTIF(Codes!EJ46,1))</f>
        <v/>
      </c>
      <c r="EI39" s="54" t="str">
        <f>IF(ISBLANK(Paramètres!$B45),"",COUNTIF(Codes!EK46,1))</f>
        <v/>
      </c>
      <c r="EJ39" s="54" t="str">
        <f>IF(ISBLANK(Paramètres!$B45),"",COUNTIF(Codes!EL46,1))</f>
        <v/>
      </c>
      <c r="EK39" s="54" t="str">
        <f>IF(ISBLANK(Paramètres!$B45),"",COUNTIF(Codes!EM46,1))</f>
        <v/>
      </c>
      <c r="EL39" s="54" t="str">
        <f>IF(ISBLANK(Paramètres!$B45),"",COUNTIF(Codes!EN46,1))</f>
        <v/>
      </c>
      <c r="EM39" s="54" t="str">
        <f>IF(ISBLANK(Paramètres!$B45),"",COUNTIF(Codes!EO46,1))</f>
        <v/>
      </c>
      <c r="EN39" s="54" t="str">
        <f>IF(ISBLANK(Paramètres!$B45),"",COUNTIF(Codes!EP46,1))</f>
        <v/>
      </c>
      <c r="EO39" s="54" t="str">
        <f>IF(ISBLANK(Paramètres!$B45),"",COUNTIF(Codes!EQ46,1))</f>
        <v/>
      </c>
      <c r="EP39" s="54" t="str">
        <f>IF(ISBLANK(Paramètres!$B45),"",COUNTIF(Codes!ER46,1))</f>
        <v/>
      </c>
      <c r="EQ39" s="54" t="str">
        <f>IF(ISBLANK(Paramètres!$B45),"",COUNTIF(Codes!ES46,1))</f>
        <v/>
      </c>
      <c r="ER39" s="54" t="str">
        <f>IF(ISBLANK(Paramètres!$B45),"",COUNTIF(Codes!ET46,1))</f>
        <v/>
      </c>
      <c r="ES39" s="54" t="str">
        <f>IF(ISBLANK(Paramètres!$B45),"",COUNTIF(Codes!EU46,1))</f>
        <v/>
      </c>
      <c r="ET39" s="54" t="str">
        <f>IF(ISBLANK(Paramètres!$B45),"",COUNTIF(Codes!EV46,1))</f>
        <v/>
      </c>
      <c r="EU39" s="54" t="str">
        <f>IF(ISBLANK(Paramètres!$B45),"",COUNTIF(Codes!EW46,1))</f>
        <v/>
      </c>
      <c r="EV39" s="54" t="str">
        <f>IF(ISBLANK(Paramètres!$B45),"",COUNTIF(Codes!EX46,1))</f>
        <v/>
      </c>
      <c r="EW39" s="54" t="str">
        <f>IF(ISBLANK(Paramètres!$B45),"",COUNTIF(Codes!EY46,1))</f>
        <v/>
      </c>
      <c r="EX39" s="54" t="str">
        <f>IF(ISBLANK(Paramètres!$B45),"",COUNTIF(Codes!EZ46,1))</f>
        <v/>
      </c>
      <c r="EY39" s="54" t="str">
        <f>IF(ISBLANK(Paramètres!$B45),"",COUNTIF(Codes!FA46,1))</f>
        <v/>
      </c>
      <c r="EZ39" s="54" t="str">
        <f>IF(ISBLANK(Paramètres!$B45),"",COUNTIF(Codes!FB46,1))</f>
        <v/>
      </c>
      <c r="FA39" s="54" t="str">
        <f>IF(ISBLANK(Paramètres!$B45),"",COUNTIF(Codes!FC46,1))</f>
        <v/>
      </c>
      <c r="FB39" s="54" t="str">
        <f>IF(ISBLANK(Paramètres!$B45),"",COUNTIF(Codes!FD46,1))</f>
        <v/>
      </c>
      <c r="FC39" s="54" t="str">
        <f>IF(ISBLANK(Paramètres!$B45),"",COUNTIF(Codes!FE46,1))</f>
        <v/>
      </c>
      <c r="FD39" s="54" t="str">
        <f>IF(ISBLANK(Paramètres!$B45),"",COUNTIF(Codes!FF46,1))</f>
        <v/>
      </c>
      <c r="FE39" s="54" t="str">
        <f>IF(ISBLANK(Paramètres!$B45),"",COUNTIF(Codes!FG46,1))</f>
        <v/>
      </c>
      <c r="FF39" s="54" t="str">
        <f>IF(ISBLANK(Paramètres!$B45),"",COUNTIF(Codes!FH46,1))</f>
        <v/>
      </c>
      <c r="FG39" s="54" t="str">
        <f>IF(ISBLANK(Paramètres!$B45),"",COUNTIF(Codes!FI46,1))</f>
        <v/>
      </c>
      <c r="FH39" s="54" t="str">
        <f>IF(ISBLANK(Paramètres!$B45),"",COUNTIF(Codes!FJ46,1))</f>
        <v/>
      </c>
      <c r="FI39" s="54" t="str">
        <f>IF(ISBLANK(Paramètres!$B45),"",COUNTIF(Codes!FK46,1))</f>
        <v/>
      </c>
      <c r="FJ39" s="54" t="str">
        <f>IF(ISBLANK(Paramètres!$B45),"",COUNTIF(Codes!FL46,1))</f>
        <v/>
      </c>
      <c r="FK39" s="54" t="str">
        <f>IF(ISBLANK(Paramètres!$B45),"",COUNTIF(Codes!FM46,1))</f>
        <v/>
      </c>
      <c r="FL39" s="54" t="str">
        <f>IF(ISBLANK(Paramètres!$B45),"",COUNTIF(Codes!FN46,1))</f>
        <v/>
      </c>
      <c r="FM39" s="54" t="str">
        <f>IF(ISBLANK(Paramètres!$B45),"",COUNTIF(Codes!FO46,1))</f>
        <v/>
      </c>
      <c r="FN39" s="54" t="str">
        <f>IF(ISBLANK(Paramètres!$B45),"",COUNTIF(Codes!FP46,1))</f>
        <v/>
      </c>
      <c r="FO39" s="54" t="str">
        <f>IF(ISBLANK(Paramètres!$B45),"",COUNTIF(Codes!FQ46,1))</f>
        <v/>
      </c>
      <c r="FP39" s="54" t="str">
        <f>IF(ISBLANK(Paramètres!$B45),"",COUNTIF(Codes!FR46,1))</f>
        <v/>
      </c>
      <c r="FQ39" s="54" t="str">
        <f>IF(ISBLANK(Paramètres!$B45),"",COUNTIF(Codes!FS46,1))</f>
        <v/>
      </c>
      <c r="FR39" s="54" t="str">
        <f>IF(ISBLANK(Paramètres!$B45),"",COUNTIF(Codes!FT46,1))</f>
        <v/>
      </c>
      <c r="FS39" s="54" t="str">
        <f>IF(ISBLANK(Paramètres!$B45),"",COUNTIF(Codes!FU46,1))</f>
        <v/>
      </c>
      <c r="FT39" s="54" t="str">
        <f>IF(ISBLANK(Paramètres!$B45),"",COUNTIF(Codes!FV46,1))</f>
        <v/>
      </c>
      <c r="FU39" s="54" t="str">
        <f>IF(ISBLANK(Paramètres!$B45),"",COUNTIF(Codes!FW46,1))</f>
        <v/>
      </c>
      <c r="FV39" s="54" t="str">
        <f>IF(ISBLANK(Paramètres!$B45),"",COUNTIF(Codes!FX46,1))</f>
        <v/>
      </c>
      <c r="FW39" s="54" t="str">
        <f>IF(ISBLANK(Paramètres!$B45),"",COUNTIF(Codes!FY46,1))</f>
        <v/>
      </c>
      <c r="FX39" s="54" t="str">
        <f>IF(ISBLANK(Paramètres!$B45),"",COUNTIF(Codes!FZ46,1))</f>
        <v/>
      </c>
      <c r="FY39" s="54" t="str">
        <f>IF(ISBLANK(Paramètres!$B45),"",COUNTIF(Codes!GA46,1))</f>
        <v/>
      </c>
      <c r="FZ39" s="54" t="str">
        <f>IF(ISBLANK(Paramètres!$B45),"",COUNTIF(Codes!GB46,1))</f>
        <v/>
      </c>
      <c r="GA39" s="54" t="str">
        <f>IF(ISBLANK(Paramètres!$B45),"",COUNTIF(Codes!GC46,1))</f>
        <v/>
      </c>
      <c r="GB39" s="54" t="str">
        <f>IF(ISBLANK(Paramètres!$B45),"",COUNTIF(Codes!GD46,1))</f>
        <v/>
      </c>
      <c r="GC39" s="54" t="str">
        <f>IF(ISBLANK(Paramètres!$B45),"",COUNTIF(Codes!GE46,1))</f>
        <v/>
      </c>
      <c r="GD39" s="54" t="str">
        <f>IF(ISBLANK(Paramètres!$B45),"",COUNTIF(Codes!GF46,1))</f>
        <v/>
      </c>
      <c r="GE39" s="54" t="str">
        <f>IF(ISBLANK(Paramètres!$B45),"",COUNTIF(Codes!GG46,1))</f>
        <v/>
      </c>
      <c r="GF39" s="54" t="str">
        <f>IF(ISBLANK(Paramètres!$B45),"",COUNTIF(Codes!GH46,1))</f>
        <v/>
      </c>
      <c r="GG39" s="54" t="str">
        <f>IF(ISBLANK(Paramètres!$B45),"",COUNTIF(Codes!GI46,1))</f>
        <v/>
      </c>
      <c r="GH39" s="54" t="str">
        <f>IF(ISBLANK(Paramètres!$B45),"",COUNTIF(Codes!GJ46,1))</f>
        <v/>
      </c>
      <c r="GI39" s="54" t="str">
        <f>IF(ISBLANK(Paramètres!$B45),"",COUNTIF(Codes!GK46,1))</f>
        <v/>
      </c>
      <c r="GJ39" s="54" t="str">
        <f>IF(ISBLANK(Paramètres!$B45),"",COUNTIF(Codes!GL46,1))</f>
        <v/>
      </c>
      <c r="GK39" s="54" t="str">
        <f>IF(ISBLANK(Paramètres!$B45),"",COUNTIF(Codes!GM46,1))</f>
        <v/>
      </c>
      <c r="GL39" s="54" t="str">
        <f>IF(ISBLANK(Paramètres!$B45),"",COUNTIF(Codes!GN46,1))</f>
        <v/>
      </c>
      <c r="GM39" s="54" t="str">
        <f>IF(ISBLANK(Paramètres!B45),"",AVERAGE(B39:CX39))</f>
        <v/>
      </c>
      <c r="GN39" s="54" t="str">
        <f>IF(ISBLANK(Paramètres!B45),"",AVERAGE(CY39:GL39))</f>
        <v/>
      </c>
      <c r="GO39" s="54" t="str">
        <f>IF(ISBLANK(Paramètres!B45),"",AVERAGE(C39:GL39))</f>
        <v/>
      </c>
      <c r="GP39" s="54" t="str">
        <f>IF(ISBLANK(Paramètres!B45),"",AVERAGE(CY39:DZ39))</f>
        <v/>
      </c>
      <c r="GQ39" s="54" t="str">
        <f>IF(ISBLANK(Paramètres!B45),"",AVERAGE(EA39:FK39))</f>
        <v/>
      </c>
      <c r="GR39" s="54" t="str">
        <f>IF(ISBLANK(Paramètres!B45),"",AVERAGE(FL39:FW39))</f>
        <v/>
      </c>
      <c r="GS39" s="54" t="str">
        <f>IF(ISBLANK(Paramètres!B45),"",AVERAGE(FX39:GL39))</f>
        <v/>
      </c>
      <c r="GT39" s="54" t="str">
        <f>IF(ISBLANK(Paramètres!B45),"",AVERAGE(Calculs!M39:R39,Calculs!AN39:AY39,Calculs!BE39:BI39,Calculs!BT39:BX39,Calculs!CD39:CO39))</f>
        <v/>
      </c>
      <c r="GU39" s="54" t="str">
        <f>IF(ISBLANK(Paramètres!B45),"",AVERAGE(Calculs!AI39:AM39,Calculs!BJ39:BP39,Calculs!BY39:CC39))</f>
        <v/>
      </c>
      <c r="GV39" s="54" t="str">
        <f>IF(ISBLANK(Paramètres!B45),"",AVERAGE(Calculs!B39:L39,Calculs!S39:AH39,Calculs!AZ39:BD39,Calculs!BQ39:BS39))</f>
        <v/>
      </c>
      <c r="GW39" s="54" t="str">
        <f>IF(ISBLANK(Paramètres!B45),"",AVERAGE(CP39:CX39))</f>
        <v/>
      </c>
    </row>
    <row r="40" spans="1:205" s="23" customFormat="1" ht="24" customHeight="1" thickBot="1" x14ac:dyDescent="0.4">
      <c r="A40" s="22" t="str">
        <f>Codes!C47</f>
        <v/>
      </c>
      <c r="B40" s="54" t="str">
        <f>IF(ISBLANK(Paramètres!$B46),"",COUNTIF(Codes!D47,1))</f>
        <v/>
      </c>
      <c r="C40" s="54" t="str">
        <f>IF(ISBLANK(Paramètres!$B46),"",COUNTIF(Codes!E47,1))</f>
        <v/>
      </c>
      <c r="D40" s="54" t="str">
        <f>IF(ISBLANK(Paramètres!$B46),"",COUNTIF(Codes!F47,1))</f>
        <v/>
      </c>
      <c r="E40" s="54" t="str">
        <f>IF(ISBLANK(Paramètres!$B46),"",COUNTIF(Codes!G47,1))</f>
        <v/>
      </c>
      <c r="F40" s="54" t="str">
        <f>IF(ISBLANK(Paramètres!$B46),"",COUNTIF(Codes!H47,1))</f>
        <v/>
      </c>
      <c r="G40" s="54" t="str">
        <f>IF(ISBLANK(Paramètres!$B46),"",COUNTIF(Codes!I47,1))</f>
        <v/>
      </c>
      <c r="H40" s="54" t="str">
        <f>IF(ISBLANK(Paramètres!$B46),"",COUNTIF(Codes!J47,1))</f>
        <v/>
      </c>
      <c r="I40" s="54" t="str">
        <f>IF(ISBLANK(Paramètres!$B46),"",COUNTIF(Codes!K47,1))</f>
        <v/>
      </c>
      <c r="J40" s="54" t="str">
        <f>IF(ISBLANK(Paramètres!$B46),"",COUNTIF(Codes!L47,1))</f>
        <v/>
      </c>
      <c r="K40" s="54" t="str">
        <f>IF(ISBLANK(Paramètres!$B46),"",COUNTIF(Codes!M47,1))</f>
        <v/>
      </c>
      <c r="L40" s="54" t="str">
        <f>IF(ISBLANK(Paramètres!$B46),"",COUNTIF(Codes!N47,1))</f>
        <v/>
      </c>
      <c r="M40" s="54" t="str">
        <f>IF(ISBLANK(Paramètres!$B46),"",COUNTIF(Codes!O47,1))</f>
        <v/>
      </c>
      <c r="N40" s="54" t="str">
        <f>IF(ISBLANK(Paramètres!$B46),"",COUNTIF(Codes!P47,1))</f>
        <v/>
      </c>
      <c r="O40" s="54" t="str">
        <f>IF(ISBLANK(Paramètres!$B46),"",COUNTIF(Codes!Q47,1))</f>
        <v/>
      </c>
      <c r="P40" s="54" t="str">
        <f>IF(ISBLANK(Paramètres!$B46),"",COUNTIF(Codes!R47,1))</f>
        <v/>
      </c>
      <c r="Q40" s="54" t="str">
        <f>IF(ISBLANK(Paramètres!$B46),"",COUNTIF(Codes!S47,1))</f>
        <v/>
      </c>
      <c r="R40" s="54" t="str">
        <f>IF(ISBLANK(Paramètres!$B46),"",COUNTIF(Codes!T47,1))</f>
        <v/>
      </c>
      <c r="S40" s="54" t="str">
        <f>IF(ISBLANK(Paramètres!$B46),"",COUNTIF(Codes!U47,1))</f>
        <v/>
      </c>
      <c r="T40" s="54" t="str">
        <f>IF(ISBLANK(Paramètres!$B46),"",COUNTIF(Codes!V47,1))</f>
        <v/>
      </c>
      <c r="U40" s="54" t="str">
        <f>IF(ISBLANK(Paramètres!$B46),"",COUNTIF(Codes!W47,1))</f>
        <v/>
      </c>
      <c r="V40" s="54" t="str">
        <f>IF(ISBLANK(Paramètres!$B46),"",COUNTIF(Codes!X47,1))</f>
        <v/>
      </c>
      <c r="W40" s="54" t="str">
        <f>IF(ISBLANK(Paramètres!$B46),"",COUNTIF(Codes!Y47,1))</f>
        <v/>
      </c>
      <c r="X40" s="54" t="str">
        <f>IF(ISBLANK(Paramètres!$B46),"",COUNTIF(Codes!Z47,1))</f>
        <v/>
      </c>
      <c r="Y40" s="54" t="str">
        <f>IF(ISBLANK(Paramètres!$B46),"",COUNTIF(Codes!AA47,1))</f>
        <v/>
      </c>
      <c r="Z40" s="54" t="str">
        <f>IF(ISBLANK(Paramètres!$B46),"",COUNTIF(Codes!AB47,1))</f>
        <v/>
      </c>
      <c r="AA40" s="54" t="str">
        <f>IF(ISBLANK(Paramètres!$B46),"",COUNTIF(Codes!AC47,1))</f>
        <v/>
      </c>
      <c r="AB40" s="54" t="str">
        <f>IF(ISBLANK(Paramètres!$B46),"",COUNTIF(Codes!AD47,1))</f>
        <v/>
      </c>
      <c r="AC40" s="54" t="str">
        <f>IF(ISBLANK(Paramètres!$B46),"",COUNTIF(Codes!AE47,1))</f>
        <v/>
      </c>
      <c r="AD40" s="54" t="str">
        <f>IF(ISBLANK(Paramètres!$B46),"",COUNTIF(Codes!AF47,1))</f>
        <v/>
      </c>
      <c r="AE40" s="54" t="str">
        <f>IF(ISBLANK(Paramètres!$B46),"",COUNTIF(Codes!AG47,1))</f>
        <v/>
      </c>
      <c r="AF40" s="54" t="str">
        <f>IF(ISBLANK(Paramètres!$B46),"",COUNTIF(Codes!AH47,1))</f>
        <v/>
      </c>
      <c r="AG40" s="54" t="str">
        <f>IF(ISBLANK(Paramètres!$B46),"",COUNTIF(Codes!AI47,1))</f>
        <v/>
      </c>
      <c r="AH40" s="54" t="str">
        <f>IF(ISBLANK(Paramètres!$B46),"",COUNTIF(Codes!AJ47,1))</f>
        <v/>
      </c>
      <c r="AI40" s="54" t="str">
        <f>IF(ISBLANK(Paramètres!$B46),"",COUNTIF(Codes!AK47,1))</f>
        <v/>
      </c>
      <c r="AJ40" s="54" t="str">
        <f>IF(ISBLANK(Paramètres!$B46),"",COUNTIF(Codes!AL47,1))</f>
        <v/>
      </c>
      <c r="AK40" s="54" t="str">
        <f>IF(ISBLANK(Paramètres!$B46),"",COUNTIF(Codes!AM47,1))</f>
        <v/>
      </c>
      <c r="AL40" s="54" t="str">
        <f>IF(ISBLANK(Paramètres!$B46),"",COUNTIF(Codes!AN47,1))</f>
        <v/>
      </c>
      <c r="AM40" s="54" t="str">
        <f>IF(ISBLANK(Paramètres!$B46),"",COUNTIF(Codes!AO47,1))</f>
        <v/>
      </c>
      <c r="AN40" s="54" t="str">
        <f>IF(ISBLANK(Paramètres!$B46),"",COUNTIF(Codes!AP47,1))</f>
        <v/>
      </c>
      <c r="AO40" s="54" t="str">
        <f>IF(ISBLANK(Paramètres!$B46),"",COUNTIF(Codes!AQ47,1))</f>
        <v/>
      </c>
      <c r="AP40" s="54" t="str">
        <f>IF(ISBLANK(Paramètres!$B46),"",COUNTIF(Codes!AR47,1))</f>
        <v/>
      </c>
      <c r="AQ40" s="54" t="str">
        <f>IF(ISBLANK(Paramètres!$B46),"",COUNTIF(Codes!AS47,1))</f>
        <v/>
      </c>
      <c r="AR40" s="54" t="str">
        <f>IF(ISBLANK(Paramètres!$B46),"",COUNTIF(Codes!AT47,1))</f>
        <v/>
      </c>
      <c r="AS40" s="54" t="str">
        <f>IF(ISBLANK(Paramètres!$B46),"",COUNTIF(Codes!AU47,1))</f>
        <v/>
      </c>
      <c r="AT40" s="54" t="str">
        <f>IF(ISBLANK(Paramètres!$B46),"",COUNTIF(Codes!AV47,1))</f>
        <v/>
      </c>
      <c r="AU40" s="54" t="str">
        <f>IF(ISBLANK(Paramètres!$B46),"",COUNTIF(Codes!AW47,1))</f>
        <v/>
      </c>
      <c r="AV40" s="54" t="str">
        <f>IF(ISBLANK(Paramètres!$B46),"",COUNTIF(Codes!AX47,1))</f>
        <v/>
      </c>
      <c r="AW40" s="54" t="str">
        <f>IF(ISBLANK(Paramètres!$B46),"",COUNTIF(Codes!AY47,1))</f>
        <v/>
      </c>
      <c r="AX40" s="54" t="str">
        <f>IF(ISBLANK(Paramètres!$B46),"",COUNTIF(Codes!AZ47,1))</f>
        <v/>
      </c>
      <c r="AY40" s="54" t="str">
        <f>IF(ISBLANK(Paramètres!$B46),"",COUNTIF(Codes!BA47,1))</f>
        <v/>
      </c>
      <c r="AZ40" s="54" t="str">
        <f>IF(ISBLANK(Paramètres!$B46),"",COUNTIF(Codes!BB47,1))</f>
        <v/>
      </c>
      <c r="BA40" s="54" t="str">
        <f>IF(ISBLANK(Paramètres!$B46),"",COUNTIF(Codes!BC47,1))</f>
        <v/>
      </c>
      <c r="BB40" s="54" t="str">
        <f>IF(ISBLANK(Paramètres!$B46),"",COUNTIF(Codes!BD47,1))</f>
        <v/>
      </c>
      <c r="BC40" s="54" t="str">
        <f>IF(ISBLANK(Paramètres!$B46),"",COUNTIF(Codes!BE47,1))</f>
        <v/>
      </c>
      <c r="BD40" s="54" t="str">
        <f>IF(ISBLANK(Paramètres!$B46),"",COUNTIF(Codes!BF47,1))</f>
        <v/>
      </c>
      <c r="BE40" s="54" t="str">
        <f>IF(ISBLANK(Paramètres!$B46),"",COUNTIF(Codes!BG47,1))</f>
        <v/>
      </c>
      <c r="BF40" s="54" t="str">
        <f>IF(ISBLANK(Paramètres!$B46),"",COUNTIF(Codes!BH47,1))</f>
        <v/>
      </c>
      <c r="BG40" s="54" t="str">
        <f>IF(ISBLANK(Paramètres!$B46),"",COUNTIF(Codes!BI47,1))</f>
        <v/>
      </c>
      <c r="BH40" s="54" t="str">
        <f>IF(ISBLANK(Paramètres!$B46),"",COUNTIF(Codes!BJ47,1))</f>
        <v/>
      </c>
      <c r="BI40" s="54" t="str">
        <f>IF(ISBLANK(Paramètres!$B46),"",COUNTIF(Codes!BK47,1))</f>
        <v/>
      </c>
      <c r="BJ40" s="54" t="str">
        <f>IF(ISBLANK(Paramètres!$B46),"",COUNTIF(Codes!BL47,1))</f>
        <v/>
      </c>
      <c r="BK40" s="54" t="str">
        <f>IF(ISBLANK(Paramètres!$B46),"",COUNTIF(Codes!BM47,1))</f>
        <v/>
      </c>
      <c r="BL40" s="54" t="str">
        <f>IF(ISBLANK(Paramètres!$B46),"",COUNTIF(Codes!BN47,1))</f>
        <v/>
      </c>
      <c r="BM40" s="54" t="str">
        <f>IF(ISBLANK(Paramètres!$B46),"",COUNTIF(Codes!BO47,1))</f>
        <v/>
      </c>
      <c r="BN40" s="54" t="str">
        <f>IF(ISBLANK(Paramètres!$B46),"",COUNTIF(Codes!BP47,1))</f>
        <v/>
      </c>
      <c r="BO40" s="54" t="str">
        <f>IF(ISBLANK(Paramètres!$B46),"",COUNTIF(Codes!BQ47,1))</f>
        <v/>
      </c>
      <c r="BP40" s="54" t="str">
        <f>IF(ISBLANK(Paramètres!$B46),"",COUNTIF(Codes!BR47,1))</f>
        <v/>
      </c>
      <c r="BQ40" s="54" t="str">
        <f>IF(ISBLANK(Paramètres!$B46),"",COUNTIF(Codes!BS47,1))</f>
        <v/>
      </c>
      <c r="BR40" s="54" t="str">
        <f>IF(ISBLANK(Paramètres!$B46),"",COUNTIF(Codes!BT47,1))</f>
        <v/>
      </c>
      <c r="BS40" s="54" t="str">
        <f>IF(ISBLANK(Paramètres!$B46),"",COUNTIF(Codes!BU47,1))</f>
        <v/>
      </c>
      <c r="BT40" s="54" t="str">
        <f>IF(ISBLANK(Paramètres!$B46),"",COUNTIF(Codes!BV47,1))</f>
        <v/>
      </c>
      <c r="BU40" s="54" t="str">
        <f>IF(ISBLANK(Paramètres!$B46),"",COUNTIF(Codes!BW47,1))</f>
        <v/>
      </c>
      <c r="BV40" s="54" t="str">
        <f>IF(ISBLANK(Paramètres!$B46),"",COUNTIF(Codes!BX47,1))</f>
        <v/>
      </c>
      <c r="BW40" s="54" t="str">
        <f>IF(ISBLANK(Paramètres!$B46),"",COUNTIF(Codes!BY47,1))</f>
        <v/>
      </c>
      <c r="BX40" s="54" t="str">
        <f>IF(ISBLANK(Paramètres!$B46),"",COUNTIF(Codes!BZ47,1))</f>
        <v/>
      </c>
      <c r="BY40" s="54" t="str">
        <f>IF(ISBLANK(Paramètres!$B46),"",COUNTIF(Codes!CA47,1))</f>
        <v/>
      </c>
      <c r="BZ40" s="54" t="str">
        <f>IF(ISBLANK(Paramètres!$B46),"",COUNTIF(Codes!CB47,1))</f>
        <v/>
      </c>
      <c r="CA40" s="54" t="str">
        <f>IF(ISBLANK(Paramètres!$B46),"",COUNTIF(Codes!CC47,1))</f>
        <v/>
      </c>
      <c r="CB40" s="54" t="str">
        <f>IF(ISBLANK(Paramètres!$B46),"",COUNTIF(Codes!CD47,1))</f>
        <v/>
      </c>
      <c r="CC40" s="54" t="str">
        <f>IF(ISBLANK(Paramètres!$B46),"",COUNTIF(Codes!CE47,1))</f>
        <v/>
      </c>
      <c r="CD40" s="54" t="str">
        <f>IF(ISBLANK(Paramètres!$B46),"",COUNTIF(Codes!CF47,1))</f>
        <v/>
      </c>
      <c r="CE40" s="54" t="str">
        <f>IF(ISBLANK(Paramètres!$B46),"",COUNTIF(Codes!CG47,1))</f>
        <v/>
      </c>
      <c r="CF40" s="54" t="str">
        <f>IF(ISBLANK(Paramètres!$B46),"",COUNTIF(Codes!CH47,1))</f>
        <v/>
      </c>
      <c r="CG40" s="54" t="str">
        <f>IF(ISBLANK(Paramètres!$B46),"",COUNTIF(Codes!CI47,1))</f>
        <v/>
      </c>
      <c r="CH40" s="54" t="str">
        <f>IF(ISBLANK(Paramètres!$B46),"",COUNTIF(Codes!CJ47,1))</f>
        <v/>
      </c>
      <c r="CI40" s="54" t="str">
        <f>IF(ISBLANK(Paramètres!$B46),"",COUNTIF(Codes!CK47,1))</f>
        <v/>
      </c>
      <c r="CJ40" s="54" t="str">
        <f>IF(ISBLANK(Paramètres!$B46),"",COUNTIF(Codes!CL47,1))</f>
        <v/>
      </c>
      <c r="CK40" s="54" t="str">
        <f>IF(ISBLANK(Paramètres!$B46),"",COUNTIF(Codes!CM47,1))</f>
        <v/>
      </c>
      <c r="CL40" s="54" t="str">
        <f>IF(ISBLANK(Paramètres!$B46),"",COUNTIF(Codes!CN47,1))</f>
        <v/>
      </c>
      <c r="CM40" s="54" t="str">
        <f>IF(ISBLANK(Paramètres!$B46),"",COUNTIF(Codes!CO47,1))</f>
        <v/>
      </c>
      <c r="CN40" s="54" t="str">
        <f>IF(ISBLANK(Paramètres!$B46),"",COUNTIF(Codes!CP47,1))</f>
        <v/>
      </c>
      <c r="CO40" s="54" t="str">
        <f>IF(ISBLANK(Paramètres!$B46),"",COUNTIF(Codes!CQ47,1))</f>
        <v/>
      </c>
      <c r="CP40" s="54" t="str">
        <f>IF(ISBLANK(Paramètres!$B46),"",COUNTIF(Codes!CR47,1))</f>
        <v/>
      </c>
      <c r="CQ40" s="54" t="str">
        <f>IF(ISBLANK(Paramètres!$B46),"",COUNTIF(Codes!CS47,1))</f>
        <v/>
      </c>
      <c r="CR40" s="54" t="str">
        <f>IF(ISBLANK(Paramètres!$B46),"",COUNTIF(Codes!CT47,1))</f>
        <v/>
      </c>
      <c r="CS40" s="54" t="str">
        <f>IF(ISBLANK(Paramètres!$B46),"",COUNTIF(Codes!CU47,1))</f>
        <v/>
      </c>
      <c r="CT40" s="54" t="str">
        <f>IF(ISBLANK(Paramètres!$B46),"",COUNTIF(Codes!CV47,1))</f>
        <v/>
      </c>
      <c r="CU40" s="54" t="str">
        <f>IF(ISBLANK(Paramètres!$B46),"",COUNTIF(Codes!CW47,1))</f>
        <v/>
      </c>
      <c r="CV40" s="54" t="str">
        <f>IF(ISBLANK(Paramètres!$B46),"",COUNTIF(Codes!CX47,1))</f>
        <v/>
      </c>
      <c r="CW40" s="54" t="str">
        <f>IF(ISBLANK(Paramètres!$B46),"",COUNTIF(Codes!CY47,1))</f>
        <v/>
      </c>
      <c r="CX40" s="54" t="str">
        <f>IF(ISBLANK(Paramètres!$B46),"",COUNTIF(Codes!CZ47,1))</f>
        <v/>
      </c>
      <c r="CY40" s="54" t="str">
        <f>IF(ISBLANK(Paramètres!$B46),"",COUNTIF(Codes!DA47,1))</f>
        <v/>
      </c>
      <c r="CZ40" s="54" t="str">
        <f>IF(ISBLANK(Paramètres!$B46),"",COUNTIF(Codes!DB47,1))</f>
        <v/>
      </c>
      <c r="DA40" s="54" t="str">
        <f>IF(ISBLANK(Paramètres!$B46),"",COUNTIF(Codes!DC47,1))</f>
        <v/>
      </c>
      <c r="DB40" s="54" t="str">
        <f>IF(ISBLANK(Paramètres!$B46),"",COUNTIF(Codes!DD47,1))</f>
        <v/>
      </c>
      <c r="DC40" s="54" t="str">
        <f>IF(ISBLANK(Paramètres!$B46),"",COUNTIF(Codes!DE47,1))</f>
        <v/>
      </c>
      <c r="DD40" s="54" t="str">
        <f>IF(ISBLANK(Paramètres!$B46),"",COUNTIF(Codes!DF47,1))</f>
        <v/>
      </c>
      <c r="DE40" s="54" t="str">
        <f>IF(ISBLANK(Paramètres!$B46),"",COUNTIF(Codes!DG47,1))</f>
        <v/>
      </c>
      <c r="DF40" s="54" t="str">
        <f>IF(ISBLANK(Paramètres!$B46),"",COUNTIF(Codes!DH47,1))</f>
        <v/>
      </c>
      <c r="DG40" s="54" t="str">
        <f>IF(ISBLANK(Paramètres!$B46),"",COUNTIF(Codes!DI47,1))</f>
        <v/>
      </c>
      <c r="DH40" s="54" t="str">
        <f>IF(ISBLANK(Paramètres!$B46),"",COUNTIF(Codes!DJ47,1))</f>
        <v/>
      </c>
      <c r="DI40" s="54" t="str">
        <f>IF(ISBLANK(Paramètres!$B46),"",COUNTIF(Codes!DK47,1))</f>
        <v/>
      </c>
      <c r="DJ40" s="54" t="str">
        <f>IF(ISBLANK(Paramètres!$B46),"",COUNTIF(Codes!DL47,1))</f>
        <v/>
      </c>
      <c r="DK40" s="54" t="str">
        <f>IF(ISBLANK(Paramètres!$B46),"",COUNTIF(Codes!DM47,1))</f>
        <v/>
      </c>
      <c r="DL40" s="54" t="str">
        <f>IF(ISBLANK(Paramètres!$B46),"",COUNTIF(Codes!DN47,1))</f>
        <v/>
      </c>
      <c r="DM40" s="54" t="str">
        <f>IF(ISBLANK(Paramètres!$B46),"",COUNTIF(Codes!DO47,1))</f>
        <v/>
      </c>
      <c r="DN40" s="54" t="str">
        <f>IF(ISBLANK(Paramètres!$B46),"",COUNTIF(Codes!DP47,1))</f>
        <v/>
      </c>
      <c r="DO40" s="54" t="str">
        <f>IF(ISBLANK(Paramètres!$B46),"",COUNTIF(Codes!DQ47,1))</f>
        <v/>
      </c>
      <c r="DP40" s="54" t="str">
        <f>IF(ISBLANK(Paramètres!$B46),"",COUNTIF(Codes!DR47,1))</f>
        <v/>
      </c>
      <c r="DQ40" s="54" t="str">
        <f>IF(ISBLANK(Paramètres!$B46),"",COUNTIF(Codes!DS47,1))</f>
        <v/>
      </c>
      <c r="DR40" s="54" t="str">
        <f>IF(ISBLANK(Paramètres!$B46),"",COUNTIF(Codes!DT47,1))</f>
        <v/>
      </c>
      <c r="DS40" s="54" t="str">
        <f>IF(ISBLANK(Paramètres!$B46),"",COUNTIF(Codes!DU47,1))</f>
        <v/>
      </c>
      <c r="DT40" s="54" t="str">
        <f>IF(ISBLANK(Paramètres!$B46),"",COUNTIF(Codes!DV47,1))</f>
        <v/>
      </c>
      <c r="DU40" s="54" t="str">
        <f>IF(ISBLANK(Paramètres!$B46),"",COUNTIF(Codes!DW47,1))</f>
        <v/>
      </c>
      <c r="DV40" s="54" t="str">
        <f>IF(ISBLANK(Paramètres!$B46),"",COUNTIF(Codes!DX47,1))</f>
        <v/>
      </c>
      <c r="DW40" s="54" t="str">
        <f>IF(ISBLANK(Paramètres!$B46),"",COUNTIF(Codes!DY47,1))</f>
        <v/>
      </c>
      <c r="DX40" s="54" t="str">
        <f>IF(ISBLANK(Paramètres!$B46),"",COUNTIF(Codes!DZ47,1))</f>
        <v/>
      </c>
      <c r="DY40" s="54" t="str">
        <f>IF(ISBLANK(Paramètres!$B46),"",COUNTIF(Codes!EA47,1))</f>
        <v/>
      </c>
      <c r="DZ40" s="54" t="str">
        <f>IF(ISBLANK(Paramètres!$B46),"",COUNTIF(Codes!EB47,1))</f>
        <v/>
      </c>
      <c r="EA40" s="54" t="str">
        <f>IF(ISBLANK(Paramètres!$B46),"",COUNTIF(Codes!EC47,1))</f>
        <v/>
      </c>
      <c r="EB40" s="54" t="str">
        <f>IF(ISBLANK(Paramètres!$B46),"",COUNTIF(Codes!ED47,1))</f>
        <v/>
      </c>
      <c r="EC40" s="54" t="str">
        <f>IF(ISBLANK(Paramètres!$B46),"",COUNTIF(Codes!EE47,1))</f>
        <v/>
      </c>
      <c r="ED40" s="54" t="str">
        <f>IF(ISBLANK(Paramètres!$B46),"",COUNTIF(Codes!EF47,1))</f>
        <v/>
      </c>
      <c r="EE40" s="54" t="str">
        <f>IF(ISBLANK(Paramètres!$B46),"",COUNTIF(Codes!EG47,1))</f>
        <v/>
      </c>
      <c r="EF40" s="54" t="str">
        <f>IF(ISBLANK(Paramètres!$B46),"",COUNTIF(Codes!EH47,1))</f>
        <v/>
      </c>
      <c r="EG40" s="54" t="str">
        <f>IF(ISBLANK(Paramètres!$B46),"",COUNTIF(Codes!EI47,1))</f>
        <v/>
      </c>
      <c r="EH40" s="54" t="str">
        <f>IF(ISBLANK(Paramètres!$B46),"",COUNTIF(Codes!EJ47,1))</f>
        <v/>
      </c>
      <c r="EI40" s="54" t="str">
        <f>IF(ISBLANK(Paramètres!$B46),"",COUNTIF(Codes!EK47,1))</f>
        <v/>
      </c>
      <c r="EJ40" s="54" t="str">
        <f>IF(ISBLANK(Paramètres!$B46),"",COUNTIF(Codes!EL47,1))</f>
        <v/>
      </c>
      <c r="EK40" s="54" t="str">
        <f>IF(ISBLANK(Paramètres!$B46),"",COUNTIF(Codes!EM47,1))</f>
        <v/>
      </c>
      <c r="EL40" s="54" t="str">
        <f>IF(ISBLANK(Paramètres!$B46),"",COUNTIF(Codes!EN47,1))</f>
        <v/>
      </c>
      <c r="EM40" s="54" t="str">
        <f>IF(ISBLANK(Paramètres!$B46),"",COUNTIF(Codes!EO47,1))</f>
        <v/>
      </c>
      <c r="EN40" s="54" t="str">
        <f>IF(ISBLANK(Paramètres!$B46),"",COUNTIF(Codes!EP47,1))</f>
        <v/>
      </c>
      <c r="EO40" s="54" t="str">
        <f>IF(ISBLANK(Paramètres!$B46),"",COUNTIF(Codes!EQ47,1))</f>
        <v/>
      </c>
      <c r="EP40" s="54" t="str">
        <f>IF(ISBLANK(Paramètres!$B46),"",COUNTIF(Codes!ER47,1))</f>
        <v/>
      </c>
      <c r="EQ40" s="54" t="str">
        <f>IF(ISBLANK(Paramètres!$B46),"",COUNTIF(Codes!ES47,1))</f>
        <v/>
      </c>
      <c r="ER40" s="54" t="str">
        <f>IF(ISBLANK(Paramètres!$B46),"",COUNTIF(Codes!ET47,1))</f>
        <v/>
      </c>
      <c r="ES40" s="54" t="str">
        <f>IF(ISBLANK(Paramètres!$B46),"",COUNTIF(Codes!EU47,1))</f>
        <v/>
      </c>
      <c r="ET40" s="54" t="str">
        <f>IF(ISBLANK(Paramètres!$B46),"",COUNTIF(Codes!EV47,1))</f>
        <v/>
      </c>
      <c r="EU40" s="54" t="str">
        <f>IF(ISBLANK(Paramètres!$B46),"",COUNTIF(Codes!EW47,1))</f>
        <v/>
      </c>
      <c r="EV40" s="54" t="str">
        <f>IF(ISBLANK(Paramètres!$B46),"",COUNTIF(Codes!EX47,1))</f>
        <v/>
      </c>
      <c r="EW40" s="54" t="str">
        <f>IF(ISBLANK(Paramètres!$B46),"",COUNTIF(Codes!EY47,1))</f>
        <v/>
      </c>
      <c r="EX40" s="54" t="str">
        <f>IF(ISBLANK(Paramètres!$B46),"",COUNTIF(Codes!EZ47,1))</f>
        <v/>
      </c>
      <c r="EY40" s="54" t="str">
        <f>IF(ISBLANK(Paramètres!$B46),"",COUNTIF(Codes!FA47,1))</f>
        <v/>
      </c>
      <c r="EZ40" s="54" t="str">
        <f>IF(ISBLANK(Paramètres!$B46),"",COUNTIF(Codes!FB47,1))</f>
        <v/>
      </c>
      <c r="FA40" s="54" t="str">
        <f>IF(ISBLANK(Paramètres!$B46),"",COUNTIF(Codes!FC47,1))</f>
        <v/>
      </c>
      <c r="FB40" s="54" t="str">
        <f>IF(ISBLANK(Paramètres!$B46),"",COUNTIF(Codes!FD47,1))</f>
        <v/>
      </c>
      <c r="FC40" s="54" t="str">
        <f>IF(ISBLANK(Paramètres!$B46),"",COUNTIF(Codes!FE47,1))</f>
        <v/>
      </c>
      <c r="FD40" s="54" t="str">
        <f>IF(ISBLANK(Paramètres!$B46),"",COUNTIF(Codes!FF47,1))</f>
        <v/>
      </c>
      <c r="FE40" s="54" t="str">
        <f>IF(ISBLANK(Paramètres!$B46),"",COUNTIF(Codes!FG47,1))</f>
        <v/>
      </c>
      <c r="FF40" s="54" t="str">
        <f>IF(ISBLANK(Paramètres!$B46),"",COUNTIF(Codes!FH47,1))</f>
        <v/>
      </c>
      <c r="FG40" s="54" t="str">
        <f>IF(ISBLANK(Paramètres!$B46),"",COUNTIF(Codes!FI47,1))</f>
        <v/>
      </c>
      <c r="FH40" s="54" t="str">
        <f>IF(ISBLANK(Paramètres!$B46),"",COUNTIF(Codes!FJ47,1))</f>
        <v/>
      </c>
      <c r="FI40" s="54" t="str">
        <f>IF(ISBLANK(Paramètres!$B46),"",COUNTIF(Codes!FK47,1))</f>
        <v/>
      </c>
      <c r="FJ40" s="54" t="str">
        <f>IF(ISBLANK(Paramètres!$B46),"",COUNTIF(Codes!FL47,1))</f>
        <v/>
      </c>
      <c r="FK40" s="54" t="str">
        <f>IF(ISBLANK(Paramètres!$B46),"",COUNTIF(Codes!FM47,1))</f>
        <v/>
      </c>
      <c r="FL40" s="54" t="str">
        <f>IF(ISBLANK(Paramètres!$B46),"",COUNTIF(Codes!FN47,1))</f>
        <v/>
      </c>
      <c r="FM40" s="54" t="str">
        <f>IF(ISBLANK(Paramètres!$B46),"",COUNTIF(Codes!FO47,1))</f>
        <v/>
      </c>
      <c r="FN40" s="54" t="str">
        <f>IF(ISBLANK(Paramètres!$B46),"",COUNTIF(Codes!FP47,1))</f>
        <v/>
      </c>
      <c r="FO40" s="54" t="str">
        <f>IF(ISBLANK(Paramètres!$B46),"",COUNTIF(Codes!FQ47,1))</f>
        <v/>
      </c>
      <c r="FP40" s="54" t="str">
        <f>IF(ISBLANK(Paramètres!$B46),"",COUNTIF(Codes!FR47,1))</f>
        <v/>
      </c>
      <c r="FQ40" s="54" t="str">
        <f>IF(ISBLANK(Paramètres!$B46),"",COUNTIF(Codes!FS47,1))</f>
        <v/>
      </c>
      <c r="FR40" s="54" t="str">
        <f>IF(ISBLANK(Paramètres!$B46),"",COUNTIF(Codes!FT47,1))</f>
        <v/>
      </c>
      <c r="FS40" s="54" t="str">
        <f>IF(ISBLANK(Paramètres!$B46),"",COUNTIF(Codes!FU47,1))</f>
        <v/>
      </c>
      <c r="FT40" s="54" t="str">
        <f>IF(ISBLANK(Paramètres!$B46),"",COUNTIF(Codes!FV47,1))</f>
        <v/>
      </c>
      <c r="FU40" s="54" t="str">
        <f>IF(ISBLANK(Paramètres!$B46),"",COUNTIF(Codes!FW47,1))</f>
        <v/>
      </c>
      <c r="FV40" s="54" t="str">
        <f>IF(ISBLANK(Paramètres!$B46),"",COUNTIF(Codes!FX47,1))</f>
        <v/>
      </c>
      <c r="FW40" s="54" t="str">
        <f>IF(ISBLANK(Paramètres!$B46),"",COUNTIF(Codes!FY47,1))</f>
        <v/>
      </c>
      <c r="FX40" s="54" t="str">
        <f>IF(ISBLANK(Paramètres!$B46),"",COUNTIF(Codes!FZ47,1))</f>
        <v/>
      </c>
      <c r="FY40" s="54" t="str">
        <f>IF(ISBLANK(Paramètres!$B46),"",COUNTIF(Codes!GA47,1))</f>
        <v/>
      </c>
      <c r="FZ40" s="54" t="str">
        <f>IF(ISBLANK(Paramètres!$B46),"",COUNTIF(Codes!GB47,1))</f>
        <v/>
      </c>
      <c r="GA40" s="54" t="str">
        <f>IF(ISBLANK(Paramètres!$B46),"",COUNTIF(Codes!GC47,1))</f>
        <v/>
      </c>
      <c r="GB40" s="54" t="str">
        <f>IF(ISBLANK(Paramètres!$B46),"",COUNTIF(Codes!GD47,1))</f>
        <v/>
      </c>
      <c r="GC40" s="54" t="str">
        <f>IF(ISBLANK(Paramètres!$B46),"",COUNTIF(Codes!GE47,1))</f>
        <v/>
      </c>
      <c r="GD40" s="54" t="str">
        <f>IF(ISBLANK(Paramètres!$B46),"",COUNTIF(Codes!GF47,1))</f>
        <v/>
      </c>
      <c r="GE40" s="54" t="str">
        <f>IF(ISBLANK(Paramètres!$B46),"",COUNTIF(Codes!GG47,1))</f>
        <v/>
      </c>
      <c r="GF40" s="54" t="str">
        <f>IF(ISBLANK(Paramètres!$B46),"",COUNTIF(Codes!GH47,1))</f>
        <v/>
      </c>
      <c r="GG40" s="54" t="str">
        <f>IF(ISBLANK(Paramètres!$B46),"",COUNTIF(Codes!GI47,1))</f>
        <v/>
      </c>
      <c r="GH40" s="54" t="str">
        <f>IF(ISBLANK(Paramètres!$B46),"",COUNTIF(Codes!GJ47,1))</f>
        <v/>
      </c>
      <c r="GI40" s="54" t="str">
        <f>IF(ISBLANK(Paramètres!$B46),"",COUNTIF(Codes!GK47,1))</f>
        <v/>
      </c>
      <c r="GJ40" s="54" t="str">
        <f>IF(ISBLANK(Paramètres!$B46),"",COUNTIF(Codes!GL47,1))</f>
        <v/>
      </c>
      <c r="GK40" s="54" t="str">
        <f>IF(ISBLANK(Paramètres!$B46),"",COUNTIF(Codes!GM47,1))</f>
        <v/>
      </c>
      <c r="GL40" s="54" t="str">
        <f>IF(ISBLANK(Paramètres!$B46),"",COUNTIF(Codes!GN47,1))</f>
        <v/>
      </c>
      <c r="GM40" s="54" t="str">
        <f>IF(ISBLANK(Paramètres!B46),"",AVERAGE(B40:CX40))</f>
        <v/>
      </c>
      <c r="GN40" s="54" t="str">
        <f>IF(ISBLANK(Paramètres!B46),"",AVERAGE(CY40:GL40))</f>
        <v/>
      </c>
      <c r="GO40" s="54" t="str">
        <f>IF(ISBLANK(Paramètres!B46),"",AVERAGE(C40:GL40))</f>
        <v/>
      </c>
      <c r="GP40" s="54" t="str">
        <f>IF(ISBLANK(Paramètres!B46),"",AVERAGE(CY40:DZ40))</f>
        <v/>
      </c>
      <c r="GQ40" s="54" t="str">
        <f>IF(ISBLANK(Paramètres!B46),"",AVERAGE(EA40:FK40))</f>
        <v/>
      </c>
      <c r="GR40" s="54" t="str">
        <f>IF(ISBLANK(Paramètres!B46),"",AVERAGE(FL40:FW40))</f>
        <v/>
      </c>
      <c r="GS40" s="54" t="str">
        <f>IF(ISBLANK(Paramètres!B46),"",AVERAGE(FX40:GL40))</f>
        <v/>
      </c>
      <c r="GT40" s="54" t="str">
        <f>IF(ISBLANK(Paramètres!B46),"",AVERAGE(Calculs!M40:R40,Calculs!AN40:AY40,Calculs!BE40:BI40,Calculs!BT40:BX40,Calculs!CD40:CO40))</f>
        <v/>
      </c>
      <c r="GU40" s="54" t="str">
        <f>IF(ISBLANK(Paramètres!B46),"",AVERAGE(Calculs!AI40:AM40,Calculs!BJ40:BP40,Calculs!BY40:CC40))</f>
        <v/>
      </c>
      <c r="GV40" s="54" t="str">
        <f>IF(ISBLANK(Paramètres!B46),"",AVERAGE(Calculs!B40:L40,Calculs!S40:AH40,Calculs!AZ40:BD40,Calculs!BQ40:BS40))</f>
        <v/>
      </c>
      <c r="GW40" s="54" t="str">
        <f>IF(ISBLANK(Paramètres!B46),"",AVERAGE(CP40:CX40))</f>
        <v/>
      </c>
    </row>
    <row r="41" spans="1:205" s="23" customFormat="1" ht="24" customHeight="1" thickBot="1" x14ac:dyDescent="0.4">
      <c r="A41" s="22" t="str">
        <f>Codes!C48</f>
        <v/>
      </c>
      <c r="B41" s="54" t="str">
        <f>IF(ISBLANK(Paramètres!$B47),"",COUNTIF(Codes!D48,1))</f>
        <v/>
      </c>
      <c r="C41" s="54" t="str">
        <f>IF(ISBLANK(Paramètres!$B47),"",COUNTIF(Codes!E48,1))</f>
        <v/>
      </c>
      <c r="D41" s="54" t="str">
        <f>IF(ISBLANK(Paramètres!$B47),"",COUNTIF(Codes!F48,1))</f>
        <v/>
      </c>
      <c r="E41" s="54" t="str">
        <f>IF(ISBLANK(Paramètres!$B47),"",COUNTIF(Codes!G48,1))</f>
        <v/>
      </c>
      <c r="F41" s="54" t="str">
        <f>IF(ISBLANK(Paramètres!$B47),"",COUNTIF(Codes!H48,1))</f>
        <v/>
      </c>
      <c r="G41" s="54" t="str">
        <f>IF(ISBLANK(Paramètres!$B47),"",COUNTIF(Codes!I48,1))</f>
        <v/>
      </c>
      <c r="H41" s="54" t="str">
        <f>IF(ISBLANK(Paramètres!$B47),"",COUNTIF(Codes!J48,1))</f>
        <v/>
      </c>
      <c r="I41" s="54" t="str">
        <f>IF(ISBLANK(Paramètres!$B47),"",COUNTIF(Codes!K48,1))</f>
        <v/>
      </c>
      <c r="J41" s="54" t="str">
        <f>IF(ISBLANK(Paramètres!$B47),"",COUNTIF(Codes!L48,1))</f>
        <v/>
      </c>
      <c r="K41" s="54" t="str">
        <f>IF(ISBLANK(Paramètres!$B47),"",COUNTIF(Codes!M48,1))</f>
        <v/>
      </c>
      <c r="L41" s="54" t="str">
        <f>IF(ISBLANK(Paramètres!$B47),"",COUNTIF(Codes!N48,1))</f>
        <v/>
      </c>
      <c r="M41" s="54" t="str">
        <f>IF(ISBLANK(Paramètres!$B47),"",COUNTIF(Codes!O48,1))</f>
        <v/>
      </c>
      <c r="N41" s="54" t="str">
        <f>IF(ISBLANK(Paramètres!$B47),"",COUNTIF(Codes!P48,1))</f>
        <v/>
      </c>
      <c r="O41" s="54" t="str">
        <f>IF(ISBLANK(Paramètres!$B47),"",COUNTIF(Codes!Q48,1))</f>
        <v/>
      </c>
      <c r="P41" s="54" t="str">
        <f>IF(ISBLANK(Paramètres!$B47),"",COUNTIF(Codes!R48,1))</f>
        <v/>
      </c>
      <c r="Q41" s="54" t="str">
        <f>IF(ISBLANK(Paramètres!$B47),"",COUNTIF(Codes!S48,1))</f>
        <v/>
      </c>
      <c r="R41" s="54" t="str">
        <f>IF(ISBLANK(Paramètres!$B47),"",COUNTIF(Codes!T48,1))</f>
        <v/>
      </c>
      <c r="S41" s="54" t="str">
        <f>IF(ISBLANK(Paramètres!$B47),"",COUNTIF(Codes!U48,1))</f>
        <v/>
      </c>
      <c r="T41" s="54" t="str">
        <f>IF(ISBLANK(Paramètres!$B47),"",COUNTIF(Codes!V48,1))</f>
        <v/>
      </c>
      <c r="U41" s="54" t="str">
        <f>IF(ISBLANK(Paramètres!$B47),"",COUNTIF(Codes!W48,1))</f>
        <v/>
      </c>
      <c r="V41" s="54" t="str">
        <f>IF(ISBLANK(Paramètres!$B47),"",COUNTIF(Codes!X48,1))</f>
        <v/>
      </c>
      <c r="W41" s="54" t="str">
        <f>IF(ISBLANK(Paramètres!$B47),"",COUNTIF(Codes!Y48,1))</f>
        <v/>
      </c>
      <c r="X41" s="54" t="str">
        <f>IF(ISBLANK(Paramètres!$B47),"",COUNTIF(Codes!Z48,1))</f>
        <v/>
      </c>
      <c r="Y41" s="54" t="str">
        <f>IF(ISBLANK(Paramètres!$B47),"",COUNTIF(Codes!AA48,1))</f>
        <v/>
      </c>
      <c r="Z41" s="54" t="str">
        <f>IF(ISBLANK(Paramètres!$B47),"",COUNTIF(Codes!AB48,1))</f>
        <v/>
      </c>
      <c r="AA41" s="54" t="str">
        <f>IF(ISBLANK(Paramètres!$B47),"",COUNTIF(Codes!AC48,1))</f>
        <v/>
      </c>
      <c r="AB41" s="54" t="str">
        <f>IF(ISBLANK(Paramètres!$B47),"",COUNTIF(Codes!AD48,1))</f>
        <v/>
      </c>
      <c r="AC41" s="54" t="str">
        <f>IF(ISBLANK(Paramètres!$B47),"",COUNTIF(Codes!AE48,1))</f>
        <v/>
      </c>
      <c r="AD41" s="54" t="str">
        <f>IF(ISBLANK(Paramètres!$B47),"",COUNTIF(Codes!AF48,1))</f>
        <v/>
      </c>
      <c r="AE41" s="54" t="str">
        <f>IF(ISBLANK(Paramètres!$B47),"",COUNTIF(Codes!AG48,1))</f>
        <v/>
      </c>
      <c r="AF41" s="54" t="str">
        <f>IF(ISBLANK(Paramètres!$B47),"",COUNTIF(Codes!AH48,1))</f>
        <v/>
      </c>
      <c r="AG41" s="54" t="str">
        <f>IF(ISBLANK(Paramètres!$B47),"",COUNTIF(Codes!AI48,1))</f>
        <v/>
      </c>
      <c r="AH41" s="54" t="str">
        <f>IF(ISBLANK(Paramètres!$B47),"",COUNTIF(Codes!AJ48,1))</f>
        <v/>
      </c>
      <c r="AI41" s="54" t="str">
        <f>IF(ISBLANK(Paramètres!$B47),"",COUNTIF(Codes!AK48,1))</f>
        <v/>
      </c>
      <c r="AJ41" s="54" t="str">
        <f>IF(ISBLANK(Paramètres!$B47),"",COUNTIF(Codes!AL48,1))</f>
        <v/>
      </c>
      <c r="AK41" s="54" t="str">
        <f>IF(ISBLANK(Paramètres!$B47),"",COUNTIF(Codes!AM48,1))</f>
        <v/>
      </c>
      <c r="AL41" s="54" t="str">
        <f>IF(ISBLANK(Paramètres!$B47),"",COUNTIF(Codes!AN48,1))</f>
        <v/>
      </c>
      <c r="AM41" s="54" t="str">
        <f>IF(ISBLANK(Paramètres!$B47),"",COUNTIF(Codes!AO48,1))</f>
        <v/>
      </c>
      <c r="AN41" s="54" t="str">
        <f>IF(ISBLANK(Paramètres!$B47),"",COUNTIF(Codes!AP48,1))</f>
        <v/>
      </c>
      <c r="AO41" s="54" t="str">
        <f>IF(ISBLANK(Paramètres!$B47),"",COUNTIF(Codes!AQ48,1))</f>
        <v/>
      </c>
      <c r="AP41" s="54" t="str">
        <f>IF(ISBLANK(Paramètres!$B47),"",COUNTIF(Codes!AR48,1))</f>
        <v/>
      </c>
      <c r="AQ41" s="54" t="str">
        <f>IF(ISBLANK(Paramètres!$B47),"",COUNTIF(Codes!AS48,1))</f>
        <v/>
      </c>
      <c r="AR41" s="54" t="str">
        <f>IF(ISBLANK(Paramètres!$B47),"",COUNTIF(Codes!AT48,1))</f>
        <v/>
      </c>
      <c r="AS41" s="54" t="str">
        <f>IF(ISBLANK(Paramètres!$B47),"",COUNTIF(Codes!AU48,1))</f>
        <v/>
      </c>
      <c r="AT41" s="54" t="str">
        <f>IF(ISBLANK(Paramètres!$B47),"",COUNTIF(Codes!AV48,1))</f>
        <v/>
      </c>
      <c r="AU41" s="54" t="str">
        <f>IF(ISBLANK(Paramètres!$B47),"",COUNTIF(Codes!AW48,1))</f>
        <v/>
      </c>
      <c r="AV41" s="54" t="str">
        <f>IF(ISBLANK(Paramètres!$B47),"",COUNTIF(Codes!AX48,1))</f>
        <v/>
      </c>
      <c r="AW41" s="54" t="str">
        <f>IF(ISBLANK(Paramètres!$B47),"",COUNTIF(Codes!AY48,1))</f>
        <v/>
      </c>
      <c r="AX41" s="54" t="str">
        <f>IF(ISBLANK(Paramètres!$B47),"",COUNTIF(Codes!AZ48,1))</f>
        <v/>
      </c>
      <c r="AY41" s="54" t="str">
        <f>IF(ISBLANK(Paramètres!$B47),"",COUNTIF(Codes!BA48,1))</f>
        <v/>
      </c>
      <c r="AZ41" s="54" t="str">
        <f>IF(ISBLANK(Paramètres!$B47),"",COUNTIF(Codes!BB48,1))</f>
        <v/>
      </c>
      <c r="BA41" s="54" t="str">
        <f>IF(ISBLANK(Paramètres!$B47),"",COUNTIF(Codes!BC48,1))</f>
        <v/>
      </c>
      <c r="BB41" s="54" t="str">
        <f>IF(ISBLANK(Paramètres!$B47),"",COUNTIF(Codes!BD48,1))</f>
        <v/>
      </c>
      <c r="BC41" s="54" t="str">
        <f>IF(ISBLANK(Paramètres!$B47),"",COUNTIF(Codes!BE48,1))</f>
        <v/>
      </c>
      <c r="BD41" s="54" t="str">
        <f>IF(ISBLANK(Paramètres!$B47),"",COUNTIF(Codes!BF48,1))</f>
        <v/>
      </c>
      <c r="BE41" s="54" t="str">
        <f>IF(ISBLANK(Paramètres!$B47),"",COUNTIF(Codes!BG48,1))</f>
        <v/>
      </c>
      <c r="BF41" s="54" t="str">
        <f>IF(ISBLANK(Paramètres!$B47),"",COUNTIF(Codes!BH48,1))</f>
        <v/>
      </c>
      <c r="BG41" s="54" t="str">
        <f>IF(ISBLANK(Paramètres!$B47),"",COUNTIF(Codes!BI48,1))</f>
        <v/>
      </c>
      <c r="BH41" s="54" t="str">
        <f>IF(ISBLANK(Paramètres!$B47),"",COUNTIF(Codes!BJ48,1))</f>
        <v/>
      </c>
      <c r="BI41" s="54" t="str">
        <f>IF(ISBLANK(Paramètres!$B47),"",COUNTIF(Codes!BK48,1))</f>
        <v/>
      </c>
      <c r="BJ41" s="54" t="str">
        <f>IF(ISBLANK(Paramètres!$B47),"",COUNTIF(Codes!BL48,1))</f>
        <v/>
      </c>
      <c r="BK41" s="54" t="str">
        <f>IF(ISBLANK(Paramètres!$B47),"",COUNTIF(Codes!BM48,1))</f>
        <v/>
      </c>
      <c r="BL41" s="54" t="str">
        <f>IF(ISBLANK(Paramètres!$B47),"",COUNTIF(Codes!BN48,1))</f>
        <v/>
      </c>
      <c r="BM41" s="54" t="str">
        <f>IF(ISBLANK(Paramètres!$B47),"",COUNTIF(Codes!BO48,1))</f>
        <v/>
      </c>
      <c r="BN41" s="54" t="str">
        <f>IF(ISBLANK(Paramètres!$B47),"",COUNTIF(Codes!BP48,1))</f>
        <v/>
      </c>
      <c r="BO41" s="54" t="str">
        <f>IF(ISBLANK(Paramètres!$B47),"",COUNTIF(Codes!BQ48,1))</f>
        <v/>
      </c>
      <c r="BP41" s="54" t="str">
        <f>IF(ISBLANK(Paramètres!$B47),"",COUNTIF(Codes!BR48,1))</f>
        <v/>
      </c>
      <c r="BQ41" s="54" t="str">
        <f>IF(ISBLANK(Paramètres!$B47),"",COUNTIF(Codes!BS48,1))</f>
        <v/>
      </c>
      <c r="BR41" s="54" t="str">
        <f>IF(ISBLANK(Paramètres!$B47),"",COUNTIF(Codes!BT48,1))</f>
        <v/>
      </c>
      <c r="BS41" s="54" t="str">
        <f>IF(ISBLANK(Paramètres!$B47),"",COUNTIF(Codes!BU48,1))</f>
        <v/>
      </c>
      <c r="BT41" s="54" t="str">
        <f>IF(ISBLANK(Paramètres!$B47),"",COUNTIF(Codes!BV48,1))</f>
        <v/>
      </c>
      <c r="BU41" s="54" t="str">
        <f>IF(ISBLANK(Paramètres!$B47),"",COUNTIF(Codes!BW48,1))</f>
        <v/>
      </c>
      <c r="BV41" s="54" t="str">
        <f>IF(ISBLANK(Paramètres!$B47),"",COUNTIF(Codes!BX48,1))</f>
        <v/>
      </c>
      <c r="BW41" s="54" t="str">
        <f>IF(ISBLANK(Paramètres!$B47),"",COUNTIF(Codes!BY48,1))</f>
        <v/>
      </c>
      <c r="BX41" s="54" t="str">
        <f>IF(ISBLANK(Paramètres!$B47),"",COUNTIF(Codes!BZ48,1))</f>
        <v/>
      </c>
      <c r="BY41" s="54" t="str">
        <f>IF(ISBLANK(Paramètres!$B47),"",COUNTIF(Codes!CA48,1))</f>
        <v/>
      </c>
      <c r="BZ41" s="54" t="str">
        <f>IF(ISBLANK(Paramètres!$B47),"",COUNTIF(Codes!CB48,1))</f>
        <v/>
      </c>
      <c r="CA41" s="54" t="str">
        <f>IF(ISBLANK(Paramètres!$B47),"",COUNTIF(Codes!CC48,1))</f>
        <v/>
      </c>
      <c r="CB41" s="54" t="str">
        <f>IF(ISBLANK(Paramètres!$B47),"",COUNTIF(Codes!CD48,1))</f>
        <v/>
      </c>
      <c r="CC41" s="54" t="str">
        <f>IF(ISBLANK(Paramètres!$B47),"",COUNTIF(Codes!CE48,1))</f>
        <v/>
      </c>
      <c r="CD41" s="54" t="str">
        <f>IF(ISBLANK(Paramètres!$B47),"",COUNTIF(Codes!CF48,1))</f>
        <v/>
      </c>
      <c r="CE41" s="54" t="str">
        <f>IF(ISBLANK(Paramètres!$B47),"",COUNTIF(Codes!CG48,1))</f>
        <v/>
      </c>
      <c r="CF41" s="54" t="str">
        <f>IF(ISBLANK(Paramètres!$B47),"",COUNTIF(Codes!CH48,1))</f>
        <v/>
      </c>
      <c r="CG41" s="54" t="str">
        <f>IF(ISBLANK(Paramètres!$B47),"",COUNTIF(Codes!CI48,1))</f>
        <v/>
      </c>
      <c r="CH41" s="54" t="str">
        <f>IF(ISBLANK(Paramètres!$B47),"",COUNTIF(Codes!CJ48,1))</f>
        <v/>
      </c>
      <c r="CI41" s="54" t="str">
        <f>IF(ISBLANK(Paramètres!$B47),"",COUNTIF(Codes!CK48,1))</f>
        <v/>
      </c>
      <c r="CJ41" s="54" t="str">
        <f>IF(ISBLANK(Paramètres!$B47),"",COUNTIF(Codes!CL48,1))</f>
        <v/>
      </c>
      <c r="CK41" s="54" t="str">
        <f>IF(ISBLANK(Paramètres!$B47),"",COUNTIF(Codes!CM48,1))</f>
        <v/>
      </c>
      <c r="CL41" s="54" t="str">
        <f>IF(ISBLANK(Paramètres!$B47),"",COUNTIF(Codes!CN48,1))</f>
        <v/>
      </c>
      <c r="CM41" s="54" t="str">
        <f>IF(ISBLANK(Paramètres!$B47),"",COUNTIF(Codes!CO48,1))</f>
        <v/>
      </c>
      <c r="CN41" s="54" t="str">
        <f>IF(ISBLANK(Paramètres!$B47),"",COUNTIF(Codes!CP48,1))</f>
        <v/>
      </c>
      <c r="CO41" s="54" t="str">
        <f>IF(ISBLANK(Paramètres!$B47),"",COUNTIF(Codes!CQ48,1))</f>
        <v/>
      </c>
      <c r="CP41" s="54" t="str">
        <f>IF(ISBLANK(Paramètres!$B47),"",COUNTIF(Codes!CR48,1))</f>
        <v/>
      </c>
      <c r="CQ41" s="54" t="str">
        <f>IF(ISBLANK(Paramètres!$B47),"",COUNTIF(Codes!CS48,1))</f>
        <v/>
      </c>
      <c r="CR41" s="54" t="str">
        <f>IF(ISBLANK(Paramètres!$B47),"",COUNTIF(Codes!CT48,1))</f>
        <v/>
      </c>
      <c r="CS41" s="54" t="str">
        <f>IF(ISBLANK(Paramètres!$B47),"",COUNTIF(Codes!CU48,1))</f>
        <v/>
      </c>
      <c r="CT41" s="54" t="str">
        <f>IF(ISBLANK(Paramètres!$B47),"",COUNTIF(Codes!CV48,1))</f>
        <v/>
      </c>
      <c r="CU41" s="54" t="str">
        <f>IF(ISBLANK(Paramètres!$B47),"",COUNTIF(Codes!CW48,1))</f>
        <v/>
      </c>
      <c r="CV41" s="54" t="str">
        <f>IF(ISBLANK(Paramètres!$B47),"",COUNTIF(Codes!CX48,1))</f>
        <v/>
      </c>
      <c r="CW41" s="54" t="str">
        <f>IF(ISBLANK(Paramètres!$B47),"",COUNTIF(Codes!CY48,1))</f>
        <v/>
      </c>
      <c r="CX41" s="54" t="str">
        <f>IF(ISBLANK(Paramètres!$B47),"",COUNTIF(Codes!CZ48,1))</f>
        <v/>
      </c>
      <c r="CY41" s="54" t="str">
        <f>IF(ISBLANK(Paramètres!$B47),"",COUNTIF(Codes!DA48,1))</f>
        <v/>
      </c>
      <c r="CZ41" s="54" t="str">
        <f>IF(ISBLANK(Paramètres!$B47),"",COUNTIF(Codes!DB48,1))</f>
        <v/>
      </c>
      <c r="DA41" s="54" t="str">
        <f>IF(ISBLANK(Paramètres!$B47),"",COUNTIF(Codes!DC48,1))</f>
        <v/>
      </c>
      <c r="DB41" s="54" t="str">
        <f>IF(ISBLANK(Paramètres!$B47),"",COUNTIF(Codes!DD48,1))</f>
        <v/>
      </c>
      <c r="DC41" s="54" t="str">
        <f>IF(ISBLANK(Paramètres!$B47),"",COUNTIF(Codes!DE48,1))</f>
        <v/>
      </c>
      <c r="DD41" s="54" t="str">
        <f>IF(ISBLANK(Paramètres!$B47),"",COUNTIF(Codes!DF48,1))</f>
        <v/>
      </c>
      <c r="DE41" s="54" t="str">
        <f>IF(ISBLANK(Paramètres!$B47),"",COUNTIF(Codes!DG48,1))</f>
        <v/>
      </c>
      <c r="DF41" s="54" t="str">
        <f>IF(ISBLANK(Paramètres!$B47),"",COUNTIF(Codes!DH48,1))</f>
        <v/>
      </c>
      <c r="DG41" s="54" t="str">
        <f>IF(ISBLANK(Paramètres!$B47),"",COUNTIF(Codes!DI48,1))</f>
        <v/>
      </c>
      <c r="DH41" s="54" t="str">
        <f>IF(ISBLANK(Paramètres!$B47),"",COUNTIF(Codes!DJ48,1))</f>
        <v/>
      </c>
      <c r="DI41" s="54" t="str">
        <f>IF(ISBLANK(Paramètres!$B47),"",COUNTIF(Codes!DK48,1))</f>
        <v/>
      </c>
      <c r="DJ41" s="54" t="str">
        <f>IF(ISBLANK(Paramètres!$B47),"",COUNTIF(Codes!DL48,1))</f>
        <v/>
      </c>
      <c r="DK41" s="54" t="str">
        <f>IF(ISBLANK(Paramètres!$B47),"",COUNTIF(Codes!DM48,1))</f>
        <v/>
      </c>
      <c r="DL41" s="54" t="str">
        <f>IF(ISBLANK(Paramètres!$B47),"",COUNTIF(Codes!DN48,1))</f>
        <v/>
      </c>
      <c r="DM41" s="54" t="str">
        <f>IF(ISBLANK(Paramètres!$B47),"",COUNTIF(Codes!DO48,1))</f>
        <v/>
      </c>
      <c r="DN41" s="54" t="str">
        <f>IF(ISBLANK(Paramètres!$B47),"",COUNTIF(Codes!DP48,1))</f>
        <v/>
      </c>
      <c r="DO41" s="54" t="str">
        <f>IF(ISBLANK(Paramètres!$B47),"",COUNTIF(Codes!DQ48,1))</f>
        <v/>
      </c>
      <c r="DP41" s="54" t="str">
        <f>IF(ISBLANK(Paramètres!$B47),"",COUNTIF(Codes!DR48,1))</f>
        <v/>
      </c>
      <c r="DQ41" s="54" t="str">
        <f>IF(ISBLANK(Paramètres!$B47),"",COUNTIF(Codes!DS48,1))</f>
        <v/>
      </c>
      <c r="DR41" s="54" t="str">
        <f>IF(ISBLANK(Paramètres!$B47),"",COUNTIF(Codes!DT48,1))</f>
        <v/>
      </c>
      <c r="DS41" s="54" t="str">
        <f>IF(ISBLANK(Paramètres!$B47),"",COUNTIF(Codes!DU48,1))</f>
        <v/>
      </c>
      <c r="DT41" s="54" t="str">
        <f>IF(ISBLANK(Paramètres!$B47),"",COUNTIF(Codes!DV48,1))</f>
        <v/>
      </c>
      <c r="DU41" s="54" t="str">
        <f>IF(ISBLANK(Paramètres!$B47),"",COUNTIF(Codes!DW48,1))</f>
        <v/>
      </c>
      <c r="DV41" s="54" t="str">
        <f>IF(ISBLANK(Paramètres!$B47),"",COUNTIF(Codes!DX48,1))</f>
        <v/>
      </c>
      <c r="DW41" s="54" t="str">
        <f>IF(ISBLANK(Paramètres!$B47),"",COUNTIF(Codes!DY48,1))</f>
        <v/>
      </c>
      <c r="DX41" s="54" t="str">
        <f>IF(ISBLANK(Paramètres!$B47),"",COUNTIF(Codes!DZ48,1))</f>
        <v/>
      </c>
      <c r="DY41" s="54" t="str">
        <f>IF(ISBLANK(Paramètres!$B47),"",COUNTIF(Codes!EA48,1))</f>
        <v/>
      </c>
      <c r="DZ41" s="54" t="str">
        <f>IF(ISBLANK(Paramètres!$B47),"",COUNTIF(Codes!EB48,1))</f>
        <v/>
      </c>
      <c r="EA41" s="54" t="str">
        <f>IF(ISBLANK(Paramètres!$B47),"",COUNTIF(Codes!EC48,1))</f>
        <v/>
      </c>
      <c r="EB41" s="54" t="str">
        <f>IF(ISBLANK(Paramètres!$B47),"",COUNTIF(Codes!ED48,1))</f>
        <v/>
      </c>
      <c r="EC41" s="54" t="str">
        <f>IF(ISBLANK(Paramètres!$B47),"",COUNTIF(Codes!EE48,1))</f>
        <v/>
      </c>
      <c r="ED41" s="54" t="str">
        <f>IF(ISBLANK(Paramètres!$B47),"",COUNTIF(Codes!EF48,1))</f>
        <v/>
      </c>
      <c r="EE41" s="54" t="str">
        <f>IF(ISBLANK(Paramètres!$B47),"",COUNTIF(Codes!EG48,1))</f>
        <v/>
      </c>
      <c r="EF41" s="54" t="str">
        <f>IF(ISBLANK(Paramètres!$B47),"",COUNTIF(Codes!EH48,1))</f>
        <v/>
      </c>
      <c r="EG41" s="54" t="str">
        <f>IF(ISBLANK(Paramètres!$B47),"",COUNTIF(Codes!EI48,1))</f>
        <v/>
      </c>
      <c r="EH41" s="54" t="str">
        <f>IF(ISBLANK(Paramètres!$B47),"",COUNTIF(Codes!EJ48,1))</f>
        <v/>
      </c>
      <c r="EI41" s="54" t="str">
        <f>IF(ISBLANK(Paramètres!$B47),"",COUNTIF(Codes!EK48,1))</f>
        <v/>
      </c>
      <c r="EJ41" s="54" t="str">
        <f>IF(ISBLANK(Paramètres!$B47),"",COUNTIF(Codes!EL48,1))</f>
        <v/>
      </c>
      <c r="EK41" s="54" t="str">
        <f>IF(ISBLANK(Paramètres!$B47),"",COUNTIF(Codes!EM48,1))</f>
        <v/>
      </c>
      <c r="EL41" s="54" t="str">
        <f>IF(ISBLANK(Paramètres!$B47),"",COUNTIF(Codes!EN48,1))</f>
        <v/>
      </c>
      <c r="EM41" s="54" t="str">
        <f>IF(ISBLANK(Paramètres!$B47),"",COUNTIF(Codes!EO48,1))</f>
        <v/>
      </c>
      <c r="EN41" s="54" t="str">
        <f>IF(ISBLANK(Paramètres!$B47),"",COUNTIF(Codes!EP48,1))</f>
        <v/>
      </c>
      <c r="EO41" s="54" t="str">
        <f>IF(ISBLANK(Paramètres!$B47),"",COUNTIF(Codes!EQ48,1))</f>
        <v/>
      </c>
      <c r="EP41" s="54" t="str">
        <f>IF(ISBLANK(Paramètres!$B47),"",COUNTIF(Codes!ER48,1))</f>
        <v/>
      </c>
      <c r="EQ41" s="54" t="str">
        <f>IF(ISBLANK(Paramètres!$B47),"",COUNTIF(Codes!ES48,1))</f>
        <v/>
      </c>
      <c r="ER41" s="54" t="str">
        <f>IF(ISBLANK(Paramètres!$B47),"",COUNTIF(Codes!ET48,1))</f>
        <v/>
      </c>
      <c r="ES41" s="54" t="str">
        <f>IF(ISBLANK(Paramètres!$B47),"",COUNTIF(Codes!EU48,1))</f>
        <v/>
      </c>
      <c r="ET41" s="54" t="str">
        <f>IF(ISBLANK(Paramètres!$B47),"",COUNTIF(Codes!EV48,1))</f>
        <v/>
      </c>
      <c r="EU41" s="54" t="str">
        <f>IF(ISBLANK(Paramètres!$B47),"",COUNTIF(Codes!EW48,1))</f>
        <v/>
      </c>
      <c r="EV41" s="54" t="str">
        <f>IF(ISBLANK(Paramètres!$B47),"",COUNTIF(Codes!EX48,1))</f>
        <v/>
      </c>
      <c r="EW41" s="54" t="str">
        <f>IF(ISBLANK(Paramètres!$B47),"",COUNTIF(Codes!EY48,1))</f>
        <v/>
      </c>
      <c r="EX41" s="54" t="str">
        <f>IF(ISBLANK(Paramètres!$B47),"",COUNTIF(Codes!EZ48,1))</f>
        <v/>
      </c>
      <c r="EY41" s="54" t="str">
        <f>IF(ISBLANK(Paramètres!$B47),"",COUNTIF(Codes!FA48,1))</f>
        <v/>
      </c>
      <c r="EZ41" s="54" t="str">
        <f>IF(ISBLANK(Paramètres!$B47),"",COUNTIF(Codes!FB48,1))</f>
        <v/>
      </c>
      <c r="FA41" s="54" t="str">
        <f>IF(ISBLANK(Paramètres!$B47),"",COUNTIF(Codes!FC48,1))</f>
        <v/>
      </c>
      <c r="FB41" s="54" t="str">
        <f>IF(ISBLANK(Paramètres!$B47),"",COUNTIF(Codes!FD48,1))</f>
        <v/>
      </c>
      <c r="FC41" s="54" t="str">
        <f>IF(ISBLANK(Paramètres!$B47),"",COUNTIF(Codes!FE48,1))</f>
        <v/>
      </c>
      <c r="FD41" s="54" t="str">
        <f>IF(ISBLANK(Paramètres!$B47),"",COUNTIF(Codes!FF48,1))</f>
        <v/>
      </c>
      <c r="FE41" s="54" t="str">
        <f>IF(ISBLANK(Paramètres!$B47),"",COUNTIF(Codes!FG48,1))</f>
        <v/>
      </c>
      <c r="FF41" s="54" t="str">
        <f>IF(ISBLANK(Paramètres!$B47),"",COUNTIF(Codes!FH48,1))</f>
        <v/>
      </c>
      <c r="FG41" s="54" t="str">
        <f>IF(ISBLANK(Paramètres!$B47),"",COUNTIF(Codes!FI48,1))</f>
        <v/>
      </c>
      <c r="FH41" s="54" t="str">
        <f>IF(ISBLANK(Paramètres!$B47),"",COUNTIF(Codes!FJ48,1))</f>
        <v/>
      </c>
      <c r="FI41" s="54" t="str">
        <f>IF(ISBLANK(Paramètres!$B47),"",COUNTIF(Codes!FK48,1))</f>
        <v/>
      </c>
      <c r="FJ41" s="54" t="str">
        <f>IF(ISBLANK(Paramètres!$B47),"",COUNTIF(Codes!FL48,1))</f>
        <v/>
      </c>
      <c r="FK41" s="54" t="str">
        <f>IF(ISBLANK(Paramètres!$B47),"",COUNTIF(Codes!FM48,1))</f>
        <v/>
      </c>
      <c r="FL41" s="54" t="str">
        <f>IF(ISBLANK(Paramètres!$B47),"",COUNTIF(Codes!FN48,1))</f>
        <v/>
      </c>
      <c r="FM41" s="54" t="str">
        <f>IF(ISBLANK(Paramètres!$B47),"",COUNTIF(Codes!FO48,1))</f>
        <v/>
      </c>
      <c r="FN41" s="54" t="str">
        <f>IF(ISBLANK(Paramètres!$B47),"",COUNTIF(Codes!FP48,1))</f>
        <v/>
      </c>
      <c r="FO41" s="54" t="str">
        <f>IF(ISBLANK(Paramètres!$B47),"",COUNTIF(Codes!FQ48,1))</f>
        <v/>
      </c>
      <c r="FP41" s="54" t="str">
        <f>IF(ISBLANK(Paramètres!$B47),"",COUNTIF(Codes!FR48,1))</f>
        <v/>
      </c>
      <c r="FQ41" s="54" t="str">
        <f>IF(ISBLANK(Paramètres!$B47),"",COUNTIF(Codes!FS48,1))</f>
        <v/>
      </c>
      <c r="FR41" s="54" t="str">
        <f>IF(ISBLANK(Paramètres!$B47),"",COUNTIF(Codes!FT48,1))</f>
        <v/>
      </c>
      <c r="FS41" s="54" t="str">
        <f>IF(ISBLANK(Paramètres!$B47),"",COUNTIF(Codes!FU48,1))</f>
        <v/>
      </c>
      <c r="FT41" s="54" t="str">
        <f>IF(ISBLANK(Paramètres!$B47),"",COUNTIF(Codes!FV48,1))</f>
        <v/>
      </c>
      <c r="FU41" s="54" t="str">
        <f>IF(ISBLANK(Paramètres!$B47),"",COUNTIF(Codes!FW48,1))</f>
        <v/>
      </c>
      <c r="FV41" s="54" t="str">
        <f>IF(ISBLANK(Paramètres!$B47),"",COUNTIF(Codes!FX48,1))</f>
        <v/>
      </c>
      <c r="FW41" s="54" t="str">
        <f>IF(ISBLANK(Paramètres!$B47),"",COUNTIF(Codes!FY48,1))</f>
        <v/>
      </c>
      <c r="FX41" s="54" t="str">
        <f>IF(ISBLANK(Paramètres!$B47),"",COUNTIF(Codes!FZ48,1))</f>
        <v/>
      </c>
      <c r="FY41" s="54" t="str">
        <f>IF(ISBLANK(Paramètres!$B47),"",COUNTIF(Codes!GA48,1))</f>
        <v/>
      </c>
      <c r="FZ41" s="54" t="str">
        <f>IF(ISBLANK(Paramètres!$B47),"",COUNTIF(Codes!GB48,1))</f>
        <v/>
      </c>
      <c r="GA41" s="54" t="str">
        <f>IF(ISBLANK(Paramètres!$B47),"",COUNTIF(Codes!GC48,1))</f>
        <v/>
      </c>
      <c r="GB41" s="54" t="str">
        <f>IF(ISBLANK(Paramètres!$B47),"",COUNTIF(Codes!GD48,1))</f>
        <v/>
      </c>
      <c r="GC41" s="54" t="str">
        <f>IF(ISBLANK(Paramètres!$B47),"",COUNTIF(Codes!GE48,1))</f>
        <v/>
      </c>
      <c r="GD41" s="54" t="str">
        <f>IF(ISBLANK(Paramètres!$B47),"",COUNTIF(Codes!GF48,1))</f>
        <v/>
      </c>
      <c r="GE41" s="54" t="str">
        <f>IF(ISBLANK(Paramètres!$B47),"",COUNTIF(Codes!GG48,1))</f>
        <v/>
      </c>
      <c r="GF41" s="54" t="str">
        <f>IF(ISBLANK(Paramètres!$B47),"",COUNTIF(Codes!GH48,1))</f>
        <v/>
      </c>
      <c r="GG41" s="54" t="str">
        <f>IF(ISBLANK(Paramètres!$B47),"",COUNTIF(Codes!GI48,1))</f>
        <v/>
      </c>
      <c r="GH41" s="54" t="str">
        <f>IF(ISBLANK(Paramètres!$B47),"",COUNTIF(Codes!GJ48,1))</f>
        <v/>
      </c>
      <c r="GI41" s="54" t="str">
        <f>IF(ISBLANK(Paramètres!$B47),"",COUNTIF(Codes!GK48,1))</f>
        <v/>
      </c>
      <c r="GJ41" s="54" t="str">
        <f>IF(ISBLANK(Paramètres!$B47),"",COUNTIF(Codes!GL48,1))</f>
        <v/>
      </c>
      <c r="GK41" s="54" t="str">
        <f>IF(ISBLANK(Paramètres!$B47),"",COUNTIF(Codes!GM48,1))</f>
        <v/>
      </c>
      <c r="GL41" s="54" t="str">
        <f>IF(ISBLANK(Paramètres!$B47),"",COUNTIF(Codes!GN48,1))</f>
        <v/>
      </c>
      <c r="GM41" s="54" t="str">
        <f>IF(ISBLANK(Paramètres!B47),"",AVERAGE(B41:CX41))</f>
        <v/>
      </c>
      <c r="GN41" s="54" t="str">
        <f>IF(ISBLANK(Paramètres!B47),"",AVERAGE(CY41:GL41))</f>
        <v/>
      </c>
      <c r="GO41" s="54" t="str">
        <f>IF(ISBLANK(Paramètres!B47),"",AVERAGE(C41:GL41))</f>
        <v/>
      </c>
      <c r="GP41" s="54" t="str">
        <f>IF(ISBLANK(Paramètres!B47),"",AVERAGE(CY41:DZ41))</f>
        <v/>
      </c>
      <c r="GQ41" s="54" t="str">
        <f>IF(ISBLANK(Paramètres!B47),"",AVERAGE(EA41:FK41))</f>
        <v/>
      </c>
      <c r="GR41" s="54" t="str">
        <f>IF(ISBLANK(Paramètres!B47),"",AVERAGE(FL41:FW41))</f>
        <v/>
      </c>
      <c r="GS41" s="54" t="str">
        <f>IF(ISBLANK(Paramètres!B47),"",AVERAGE(FX41:GL41))</f>
        <v/>
      </c>
      <c r="GT41" s="54" t="str">
        <f>IF(ISBLANK(Paramètres!B47),"",AVERAGE(Calculs!M41:R41,Calculs!AN41:AY41,Calculs!BE41:BI41,Calculs!BT41:BX41,Calculs!CD41:CO41))</f>
        <v/>
      </c>
      <c r="GU41" s="54" t="str">
        <f>IF(ISBLANK(Paramètres!B47),"",AVERAGE(Calculs!AI41:AM41,Calculs!BJ41:BP41,Calculs!BY41:CC41))</f>
        <v/>
      </c>
      <c r="GV41" s="54" t="str">
        <f>IF(ISBLANK(Paramètres!B47),"",AVERAGE(Calculs!B41:L41,Calculs!S41:AH41,Calculs!AZ41:BD41,Calculs!BQ41:BS41))</f>
        <v/>
      </c>
      <c r="GW41" s="54" t="str">
        <f>IF(ISBLANK(Paramètres!B47),"",AVERAGE(CP41:CX41))</f>
        <v/>
      </c>
    </row>
    <row r="42" spans="1:205" s="23" customFormat="1" ht="24" customHeight="1" thickBot="1" x14ac:dyDescent="0.4">
      <c r="A42" s="22" t="str">
        <f>Codes!C49</f>
        <v/>
      </c>
      <c r="B42" s="54" t="str">
        <f>IF(ISBLANK(Paramètres!$B48),"",COUNTIF(Codes!D49,1))</f>
        <v/>
      </c>
      <c r="C42" s="54" t="str">
        <f>IF(ISBLANK(Paramètres!$B48),"",COUNTIF(Codes!E49,1))</f>
        <v/>
      </c>
      <c r="D42" s="54" t="str">
        <f>IF(ISBLANK(Paramètres!$B48),"",COUNTIF(Codes!F49,1))</f>
        <v/>
      </c>
      <c r="E42" s="54" t="str">
        <f>IF(ISBLANK(Paramètres!$B48),"",COUNTIF(Codes!G49,1))</f>
        <v/>
      </c>
      <c r="F42" s="54" t="str">
        <f>IF(ISBLANK(Paramètres!$B48),"",COUNTIF(Codes!H49,1))</f>
        <v/>
      </c>
      <c r="G42" s="54" t="str">
        <f>IF(ISBLANK(Paramètres!$B48),"",COUNTIF(Codes!I49,1))</f>
        <v/>
      </c>
      <c r="H42" s="54" t="str">
        <f>IF(ISBLANK(Paramètres!$B48),"",COUNTIF(Codes!J49,1))</f>
        <v/>
      </c>
      <c r="I42" s="54" t="str">
        <f>IF(ISBLANK(Paramètres!$B48),"",COUNTIF(Codes!K49,1))</f>
        <v/>
      </c>
      <c r="J42" s="54" t="str">
        <f>IF(ISBLANK(Paramètres!$B48),"",COUNTIF(Codes!L49,1))</f>
        <v/>
      </c>
      <c r="K42" s="54" t="str">
        <f>IF(ISBLANK(Paramètres!$B48),"",COUNTIF(Codes!M49,1))</f>
        <v/>
      </c>
      <c r="L42" s="54" t="str">
        <f>IF(ISBLANK(Paramètres!$B48),"",COUNTIF(Codes!N49,1))</f>
        <v/>
      </c>
      <c r="M42" s="54" t="str">
        <f>IF(ISBLANK(Paramètres!$B48),"",COUNTIF(Codes!O49,1))</f>
        <v/>
      </c>
      <c r="N42" s="54" t="str">
        <f>IF(ISBLANK(Paramètres!$B48),"",COUNTIF(Codes!P49,1))</f>
        <v/>
      </c>
      <c r="O42" s="54" t="str">
        <f>IF(ISBLANK(Paramètres!$B48),"",COUNTIF(Codes!Q49,1))</f>
        <v/>
      </c>
      <c r="P42" s="54" t="str">
        <f>IF(ISBLANK(Paramètres!$B48),"",COUNTIF(Codes!R49,1))</f>
        <v/>
      </c>
      <c r="Q42" s="54" t="str">
        <f>IF(ISBLANK(Paramètres!$B48),"",COUNTIF(Codes!S49,1))</f>
        <v/>
      </c>
      <c r="R42" s="54" t="str">
        <f>IF(ISBLANK(Paramètres!$B48),"",COUNTIF(Codes!T49,1))</f>
        <v/>
      </c>
      <c r="S42" s="54" t="str">
        <f>IF(ISBLANK(Paramètres!$B48),"",COUNTIF(Codes!U49,1))</f>
        <v/>
      </c>
      <c r="T42" s="54" t="str">
        <f>IF(ISBLANK(Paramètres!$B48),"",COUNTIF(Codes!V49,1))</f>
        <v/>
      </c>
      <c r="U42" s="54" t="str">
        <f>IF(ISBLANK(Paramètres!$B48),"",COUNTIF(Codes!W49,1))</f>
        <v/>
      </c>
      <c r="V42" s="54" t="str">
        <f>IF(ISBLANK(Paramètres!$B48),"",COUNTIF(Codes!X49,1))</f>
        <v/>
      </c>
      <c r="W42" s="54" t="str">
        <f>IF(ISBLANK(Paramètres!$B48),"",COUNTIF(Codes!Y49,1))</f>
        <v/>
      </c>
      <c r="X42" s="54" t="str">
        <f>IF(ISBLANK(Paramètres!$B48),"",COUNTIF(Codes!Z49,1))</f>
        <v/>
      </c>
      <c r="Y42" s="54" t="str">
        <f>IF(ISBLANK(Paramètres!$B48),"",COUNTIF(Codes!AA49,1))</f>
        <v/>
      </c>
      <c r="Z42" s="54" t="str">
        <f>IF(ISBLANK(Paramètres!$B48),"",COUNTIF(Codes!AB49,1))</f>
        <v/>
      </c>
      <c r="AA42" s="54" t="str">
        <f>IF(ISBLANK(Paramètres!$B48),"",COUNTIF(Codes!AC49,1))</f>
        <v/>
      </c>
      <c r="AB42" s="54" t="str">
        <f>IF(ISBLANK(Paramètres!$B48),"",COUNTIF(Codes!AD49,1))</f>
        <v/>
      </c>
      <c r="AC42" s="54" t="str">
        <f>IF(ISBLANK(Paramètres!$B48),"",COUNTIF(Codes!AE49,1))</f>
        <v/>
      </c>
      <c r="AD42" s="54" t="str">
        <f>IF(ISBLANK(Paramètres!$B48),"",COUNTIF(Codes!AF49,1))</f>
        <v/>
      </c>
      <c r="AE42" s="54" t="str">
        <f>IF(ISBLANK(Paramètres!$B48),"",COUNTIF(Codes!AG49,1))</f>
        <v/>
      </c>
      <c r="AF42" s="54" t="str">
        <f>IF(ISBLANK(Paramètres!$B48),"",COUNTIF(Codes!AH49,1))</f>
        <v/>
      </c>
      <c r="AG42" s="54" t="str">
        <f>IF(ISBLANK(Paramètres!$B48),"",COUNTIF(Codes!AI49,1))</f>
        <v/>
      </c>
      <c r="AH42" s="54" t="str">
        <f>IF(ISBLANK(Paramètres!$B48),"",COUNTIF(Codes!AJ49,1))</f>
        <v/>
      </c>
      <c r="AI42" s="54" t="str">
        <f>IF(ISBLANK(Paramètres!$B48),"",COUNTIF(Codes!AK49,1))</f>
        <v/>
      </c>
      <c r="AJ42" s="54" t="str">
        <f>IF(ISBLANK(Paramètres!$B48),"",COUNTIF(Codes!AL49,1))</f>
        <v/>
      </c>
      <c r="AK42" s="54" t="str">
        <f>IF(ISBLANK(Paramètres!$B48),"",COUNTIF(Codes!AM49,1))</f>
        <v/>
      </c>
      <c r="AL42" s="54" t="str">
        <f>IF(ISBLANK(Paramètres!$B48),"",COUNTIF(Codes!AN49,1))</f>
        <v/>
      </c>
      <c r="AM42" s="54" t="str">
        <f>IF(ISBLANK(Paramètres!$B48),"",COUNTIF(Codes!AO49,1))</f>
        <v/>
      </c>
      <c r="AN42" s="54" t="str">
        <f>IF(ISBLANK(Paramètres!$B48),"",COUNTIF(Codes!AP49,1))</f>
        <v/>
      </c>
      <c r="AO42" s="54" t="str">
        <f>IF(ISBLANK(Paramètres!$B48),"",COUNTIF(Codes!AQ49,1))</f>
        <v/>
      </c>
      <c r="AP42" s="54" t="str">
        <f>IF(ISBLANK(Paramètres!$B48),"",COUNTIF(Codes!AR49,1))</f>
        <v/>
      </c>
      <c r="AQ42" s="54" t="str">
        <f>IF(ISBLANK(Paramètres!$B48),"",COUNTIF(Codes!AS49,1))</f>
        <v/>
      </c>
      <c r="AR42" s="54" t="str">
        <f>IF(ISBLANK(Paramètres!$B48),"",COUNTIF(Codes!AT49,1))</f>
        <v/>
      </c>
      <c r="AS42" s="54" t="str">
        <f>IF(ISBLANK(Paramètres!$B48),"",COUNTIF(Codes!AU49,1))</f>
        <v/>
      </c>
      <c r="AT42" s="54" t="str">
        <f>IF(ISBLANK(Paramètres!$B48),"",COUNTIF(Codes!AV49,1))</f>
        <v/>
      </c>
      <c r="AU42" s="54" t="str">
        <f>IF(ISBLANK(Paramètres!$B48),"",COUNTIF(Codes!AW49,1))</f>
        <v/>
      </c>
      <c r="AV42" s="54" t="str">
        <f>IF(ISBLANK(Paramètres!$B48),"",COUNTIF(Codes!AX49,1))</f>
        <v/>
      </c>
      <c r="AW42" s="54" t="str">
        <f>IF(ISBLANK(Paramètres!$B48),"",COUNTIF(Codes!AY49,1))</f>
        <v/>
      </c>
      <c r="AX42" s="54" t="str">
        <f>IF(ISBLANK(Paramètres!$B48),"",COUNTIF(Codes!AZ49,1))</f>
        <v/>
      </c>
      <c r="AY42" s="54" t="str">
        <f>IF(ISBLANK(Paramètres!$B48),"",COUNTIF(Codes!BA49,1))</f>
        <v/>
      </c>
      <c r="AZ42" s="54" t="str">
        <f>IF(ISBLANK(Paramètres!$B48),"",COUNTIF(Codes!BB49,1))</f>
        <v/>
      </c>
      <c r="BA42" s="54" t="str">
        <f>IF(ISBLANK(Paramètres!$B48),"",COUNTIF(Codes!BC49,1))</f>
        <v/>
      </c>
      <c r="BB42" s="54" t="str">
        <f>IF(ISBLANK(Paramètres!$B48),"",COUNTIF(Codes!BD49,1))</f>
        <v/>
      </c>
      <c r="BC42" s="54" t="str">
        <f>IF(ISBLANK(Paramètres!$B48),"",COUNTIF(Codes!BE49,1))</f>
        <v/>
      </c>
      <c r="BD42" s="54" t="str">
        <f>IF(ISBLANK(Paramètres!$B48),"",COUNTIF(Codes!BF49,1))</f>
        <v/>
      </c>
      <c r="BE42" s="54" t="str">
        <f>IF(ISBLANK(Paramètres!$B48),"",COUNTIF(Codes!BG49,1))</f>
        <v/>
      </c>
      <c r="BF42" s="54" t="str">
        <f>IF(ISBLANK(Paramètres!$B48),"",COUNTIF(Codes!BH49,1))</f>
        <v/>
      </c>
      <c r="BG42" s="54" t="str">
        <f>IF(ISBLANK(Paramètres!$B48),"",COUNTIF(Codes!BI49,1))</f>
        <v/>
      </c>
      <c r="BH42" s="54" t="str">
        <f>IF(ISBLANK(Paramètres!$B48),"",COUNTIF(Codes!BJ49,1))</f>
        <v/>
      </c>
      <c r="BI42" s="54" t="str">
        <f>IF(ISBLANK(Paramètres!$B48),"",COUNTIF(Codes!BK49,1))</f>
        <v/>
      </c>
      <c r="BJ42" s="54" t="str">
        <f>IF(ISBLANK(Paramètres!$B48),"",COUNTIF(Codes!BL49,1))</f>
        <v/>
      </c>
      <c r="BK42" s="54" t="str">
        <f>IF(ISBLANK(Paramètres!$B48),"",COUNTIF(Codes!BM49,1))</f>
        <v/>
      </c>
      <c r="BL42" s="54" t="str">
        <f>IF(ISBLANK(Paramètres!$B48),"",COUNTIF(Codes!BN49,1))</f>
        <v/>
      </c>
      <c r="BM42" s="54" t="str">
        <f>IF(ISBLANK(Paramètres!$B48),"",COUNTIF(Codes!BO49,1))</f>
        <v/>
      </c>
      <c r="BN42" s="54" t="str">
        <f>IF(ISBLANK(Paramètres!$B48),"",COUNTIF(Codes!BP49,1))</f>
        <v/>
      </c>
      <c r="BO42" s="54" t="str">
        <f>IF(ISBLANK(Paramètres!$B48),"",COUNTIF(Codes!BQ49,1))</f>
        <v/>
      </c>
      <c r="BP42" s="54" t="str">
        <f>IF(ISBLANK(Paramètres!$B48),"",COUNTIF(Codes!BR49,1))</f>
        <v/>
      </c>
      <c r="BQ42" s="54" t="str">
        <f>IF(ISBLANK(Paramètres!$B48),"",COUNTIF(Codes!BS49,1))</f>
        <v/>
      </c>
      <c r="BR42" s="54" t="str">
        <f>IF(ISBLANK(Paramètres!$B48),"",COUNTIF(Codes!BT49,1))</f>
        <v/>
      </c>
      <c r="BS42" s="54" t="str">
        <f>IF(ISBLANK(Paramètres!$B48),"",COUNTIF(Codes!BU49,1))</f>
        <v/>
      </c>
      <c r="BT42" s="54" t="str">
        <f>IF(ISBLANK(Paramètres!$B48),"",COUNTIF(Codes!BV49,1))</f>
        <v/>
      </c>
      <c r="BU42" s="54" t="str">
        <f>IF(ISBLANK(Paramètres!$B48),"",COUNTIF(Codes!BW49,1))</f>
        <v/>
      </c>
      <c r="BV42" s="54" t="str">
        <f>IF(ISBLANK(Paramètres!$B48),"",COUNTIF(Codes!BX49,1))</f>
        <v/>
      </c>
      <c r="BW42" s="54" t="str">
        <f>IF(ISBLANK(Paramètres!$B48),"",COUNTIF(Codes!BY49,1))</f>
        <v/>
      </c>
      <c r="BX42" s="54" t="str">
        <f>IF(ISBLANK(Paramètres!$B48),"",COUNTIF(Codes!BZ49,1))</f>
        <v/>
      </c>
      <c r="BY42" s="54" t="str">
        <f>IF(ISBLANK(Paramètres!$B48),"",COUNTIF(Codes!CA49,1))</f>
        <v/>
      </c>
      <c r="BZ42" s="54" t="str">
        <f>IF(ISBLANK(Paramètres!$B48),"",COUNTIF(Codes!CB49,1))</f>
        <v/>
      </c>
      <c r="CA42" s="54" t="str">
        <f>IF(ISBLANK(Paramètres!$B48),"",COUNTIF(Codes!CC49,1))</f>
        <v/>
      </c>
      <c r="CB42" s="54" t="str">
        <f>IF(ISBLANK(Paramètres!$B48),"",COUNTIF(Codes!CD49,1))</f>
        <v/>
      </c>
      <c r="CC42" s="54" t="str">
        <f>IF(ISBLANK(Paramètres!$B48),"",COUNTIF(Codes!CE49,1))</f>
        <v/>
      </c>
      <c r="CD42" s="54" t="str">
        <f>IF(ISBLANK(Paramètres!$B48),"",COUNTIF(Codes!CF49,1))</f>
        <v/>
      </c>
      <c r="CE42" s="54" t="str">
        <f>IF(ISBLANK(Paramètres!$B48),"",COUNTIF(Codes!CG49,1))</f>
        <v/>
      </c>
      <c r="CF42" s="54" t="str">
        <f>IF(ISBLANK(Paramètres!$B48),"",COUNTIF(Codes!CH49,1))</f>
        <v/>
      </c>
      <c r="CG42" s="54" t="str">
        <f>IF(ISBLANK(Paramètres!$B48),"",COUNTIF(Codes!CI49,1))</f>
        <v/>
      </c>
      <c r="CH42" s="54" t="str">
        <f>IF(ISBLANK(Paramètres!$B48),"",COUNTIF(Codes!CJ49,1))</f>
        <v/>
      </c>
      <c r="CI42" s="54" t="str">
        <f>IF(ISBLANK(Paramètres!$B48),"",COUNTIF(Codes!CK49,1))</f>
        <v/>
      </c>
      <c r="CJ42" s="54" t="str">
        <f>IF(ISBLANK(Paramètres!$B48),"",COUNTIF(Codes!CL49,1))</f>
        <v/>
      </c>
      <c r="CK42" s="54" t="str">
        <f>IF(ISBLANK(Paramètres!$B48),"",COUNTIF(Codes!CM49,1))</f>
        <v/>
      </c>
      <c r="CL42" s="54" t="str">
        <f>IF(ISBLANK(Paramètres!$B48),"",COUNTIF(Codes!CN49,1))</f>
        <v/>
      </c>
      <c r="CM42" s="54" t="str">
        <f>IF(ISBLANK(Paramètres!$B48),"",COUNTIF(Codes!CO49,1))</f>
        <v/>
      </c>
      <c r="CN42" s="54" t="str">
        <f>IF(ISBLANK(Paramètres!$B48),"",COUNTIF(Codes!CP49,1))</f>
        <v/>
      </c>
      <c r="CO42" s="54" t="str">
        <f>IF(ISBLANK(Paramètres!$B48),"",COUNTIF(Codes!CQ49,1))</f>
        <v/>
      </c>
      <c r="CP42" s="54" t="str">
        <f>IF(ISBLANK(Paramètres!$B48),"",COUNTIF(Codes!CR49,1))</f>
        <v/>
      </c>
      <c r="CQ42" s="54" t="str">
        <f>IF(ISBLANK(Paramètres!$B48),"",COUNTIF(Codes!CS49,1))</f>
        <v/>
      </c>
      <c r="CR42" s="54" t="str">
        <f>IF(ISBLANK(Paramètres!$B48),"",COUNTIF(Codes!CT49,1))</f>
        <v/>
      </c>
      <c r="CS42" s="54" t="str">
        <f>IF(ISBLANK(Paramètres!$B48),"",COUNTIF(Codes!CU49,1))</f>
        <v/>
      </c>
      <c r="CT42" s="54" t="str">
        <f>IF(ISBLANK(Paramètres!$B48),"",COUNTIF(Codes!CV49,1))</f>
        <v/>
      </c>
      <c r="CU42" s="54" t="str">
        <f>IF(ISBLANK(Paramètres!$B48),"",COUNTIF(Codes!CW49,1))</f>
        <v/>
      </c>
      <c r="CV42" s="54" t="str">
        <f>IF(ISBLANK(Paramètres!$B48),"",COUNTIF(Codes!CX49,1))</f>
        <v/>
      </c>
      <c r="CW42" s="54" t="str">
        <f>IF(ISBLANK(Paramètres!$B48),"",COUNTIF(Codes!CY49,1))</f>
        <v/>
      </c>
      <c r="CX42" s="54" t="str">
        <f>IF(ISBLANK(Paramètres!$B48),"",COUNTIF(Codes!CZ49,1))</f>
        <v/>
      </c>
      <c r="CY42" s="54" t="str">
        <f>IF(ISBLANK(Paramètres!$B48),"",COUNTIF(Codes!DA49,1))</f>
        <v/>
      </c>
      <c r="CZ42" s="54" t="str">
        <f>IF(ISBLANK(Paramètres!$B48),"",COUNTIF(Codes!DB49,1))</f>
        <v/>
      </c>
      <c r="DA42" s="54" t="str">
        <f>IF(ISBLANK(Paramètres!$B48),"",COUNTIF(Codes!DC49,1))</f>
        <v/>
      </c>
      <c r="DB42" s="54" t="str">
        <f>IF(ISBLANK(Paramètres!$B48),"",COUNTIF(Codes!DD49,1))</f>
        <v/>
      </c>
      <c r="DC42" s="54" t="str">
        <f>IF(ISBLANK(Paramètres!$B48),"",COUNTIF(Codes!DE49,1))</f>
        <v/>
      </c>
      <c r="DD42" s="54" t="str">
        <f>IF(ISBLANK(Paramètres!$B48),"",COUNTIF(Codes!DF49,1))</f>
        <v/>
      </c>
      <c r="DE42" s="54" t="str">
        <f>IF(ISBLANK(Paramètres!$B48),"",COUNTIF(Codes!DG49,1))</f>
        <v/>
      </c>
      <c r="DF42" s="54" t="str">
        <f>IF(ISBLANK(Paramètres!$B48),"",COUNTIF(Codes!DH49,1))</f>
        <v/>
      </c>
      <c r="DG42" s="54" t="str">
        <f>IF(ISBLANK(Paramètres!$B48),"",COUNTIF(Codes!DI49,1))</f>
        <v/>
      </c>
      <c r="DH42" s="54" t="str">
        <f>IF(ISBLANK(Paramètres!$B48),"",COUNTIF(Codes!DJ49,1))</f>
        <v/>
      </c>
      <c r="DI42" s="54" t="str">
        <f>IF(ISBLANK(Paramètres!$B48),"",COUNTIF(Codes!DK49,1))</f>
        <v/>
      </c>
      <c r="DJ42" s="54" t="str">
        <f>IF(ISBLANK(Paramètres!$B48),"",COUNTIF(Codes!DL49,1))</f>
        <v/>
      </c>
      <c r="DK42" s="54" t="str">
        <f>IF(ISBLANK(Paramètres!$B48),"",COUNTIF(Codes!DM49,1))</f>
        <v/>
      </c>
      <c r="DL42" s="54" t="str">
        <f>IF(ISBLANK(Paramètres!$B48),"",COUNTIF(Codes!DN49,1))</f>
        <v/>
      </c>
      <c r="DM42" s="54" t="str">
        <f>IF(ISBLANK(Paramètres!$B48),"",COUNTIF(Codes!DO49,1))</f>
        <v/>
      </c>
      <c r="DN42" s="54" t="str">
        <f>IF(ISBLANK(Paramètres!$B48),"",COUNTIF(Codes!DP49,1))</f>
        <v/>
      </c>
      <c r="DO42" s="54" t="str">
        <f>IF(ISBLANK(Paramètres!$B48),"",COUNTIF(Codes!DQ49,1))</f>
        <v/>
      </c>
      <c r="DP42" s="54" t="str">
        <f>IF(ISBLANK(Paramètres!$B48),"",COUNTIF(Codes!DR49,1))</f>
        <v/>
      </c>
      <c r="DQ42" s="54" t="str">
        <f>IF(ISBLANK(Paramètres!$B48),"",COUNTIF(Codes!DS49,1))</f>
        <v/>
      </c>
      <c r="DR42" s="54" t="str">
        <f>IF(ISBLANK(Paramètres!$B48),"",COUNTIF(Codes!DT49,1))</f>
        <v/>
      </c>
      <c r="DS42" s="54" t="str">
        <f>IF(ISBLANK(Paramètres!$B48),"",COUNTIF(Codes!DU49,1))</f>
        <v/>
      </c>
      <c r="DT42" s="54" t="str">
        <f>IF(ISBLANK(Paramètres!$B48),"",COUNTIF(Codes!DV49,1))</f>
        <v/>
      </c>
      <c r="DU42" s="54" t="str">
        <f>IF(ISBLANK(Paramètres!$B48),"",COUNTIF(Codes!DW49,1))</f>
        <v/>
      </c>
      <c r="DV42" s="54" t="str">
        <f>IF(ISBLANK(Paramètres!$B48),"",COUNTIF(Codes!DX49,1))</f>
        <v/>
      </c>
      <c r="DW42" s="54" t="str">
        <f>IF(ISBLANK(Paramètres!$B48),"",COUNTIF(Codes!DY49,1))</f>
        <v/>
      </c>
      <c r="DX42" s="54" t="str">
        <f>IF(ISBLANK(Paramètres!$B48),"",COUNTIF(Codes!DZ49,1))</f>
        <v/>
      </c>
      <c r="DY42" s="54" t="str">
        <f>IF(ISBLANK(Paramètres!$B48),"",COUNTIF(Codes!EA49,1))</f>
        <v/>
      </c>
      <c r="DZ42" s="54" t="str">
        <f>IF(ISBLANK(Paramètres!$B48),"",COUNTIF(Codes!EB49,1))</f>
        <v/>
      </c>
      <c r="EA42" s="54" t="str">
        <f>IF(ISBLANK(Paramètres!$B48),"",COUNTIF(Codes!EC49,1))</f>
        <v/>
      </c>
      <c r="EB42" s="54" t="str">
        <f>IF(ISBLANK(Paramètres!$B48),"",COUNTIF(Codes!ED49,1))</f>
        <v/>
      </c>
      <c r="EC42" s="54" t="str">
        <f>IF(ISBLANK(Paramètres!$B48),"",COUNTIF(Codes!EE49,1))</f>
        <v/>
      </c>
      <c r="ED42" s="54" t="str">
        <f>IF(ISBLANK(Paramètres!$B48),"",COUNTIF(Codes!EF49,1))</f>
        <v/>
      </c>
      <c r="EE42" s="54" t="str">
        <f>IF(ISBLANK(Paramètres!$B48),"",COUNTIF(Codes!EG49,1))</f>
        <v/>
      </c>
      <c r="EF42" s="54" t="str">
        <f>IF(ISBLANK(Paramètres!$B48),"",COUNTIF(Codes!EH49,1))</f>
        <v/>
      </c>
      <c r="EG42" s="54" t="str">
        <f>IF(ISBLANK(Paramètres!$B48),"",COUNTIF(Codes!EI49,1))</f>
        <v/>
      </c>
      <c r="EH42" s="54" t="str">
        <f>IF(ISBLANK(Paramètres!$B48),"",COUNTIF(Codes!EJ49,1))</f>
        <v/>
      </c>
      <c r="EI42" s="54" t="str">
        <f>IF(ISBLANK(Paramètres!$B48),"",COUNTIF(Codes!EK49,1))</f>
        <v/>
      </c>
      <c r="EJ42" s="54" t="str">
        <f>IF(ISBLANK(Paramètres!$B48),"",COUNTIF(Codes!EL49,1))</f>
        <v/>
      </c>
      <c r="EK42" s="54" t="str">
        <f>IF(ISBLANK(Paramètres!$B48),"",COUNTIF(Codes!EM49,1))</f>
        <v/>
      </c>
      <c r="EL42" s="54" t="str">
        <f>IF(ISBLANK(Paramètres!$B48),"",COUNTIF(Codes!EN49,1))</f>
        <v/>
      </c>
      <c r="EM42" s="54" t="str">
        <f>IF(ISBLANK(Paramètres!$B48),"",COUNTIF(Codes!EO49,1))</f>
        <v/>
      </c>
      <c r="EN42" s="54" t="str">
        <f>IF(ISBLANK(Paramètres!$B48),"",COUNTIF(Codes!EP49,1))</f>
        <v/>
      </c>
      <c r="EO42" s="54" t="str">
        <f>IF(ISBLANK(Paramètres!$B48),"",COUNTIF(Codes!EQ49,1))</f>
        <v/>
      </c>
      <c r="EP42" s="54" t="str">
        <f>IF(ISBLANK(Paramètres!$B48),"",COUNTIF(Codes!ER49,1))</f>
        <v/>
      </c>
      <c r="EQ42" s="54" t="str">
        <f>IF(ISBLANK(Paramètres!$B48),"",COUNTIF(Codes!ES49,1))</f>
        <v/>
      </c>
      <c r="ER42" s="54" t="str">
        <f>IF(ISBLANK(Paramètres!$B48),"",COUNTIF(Codes!ET49,1))</f>
        <v/>
      </c>
      <c r="ES42" s="54" t="str">
        <f>IF(ISBLANK(Paramètres!$B48),"",COUNTIF(Codes!EU49,1))</f>
        <v/>
      </c>
      <c r="ET42" s="54" t="str">
        <f>IF(ISBLANK(Paramètres!$B48),"",COUNTIF(Codes!EV49,1))</f>
        <v/>
      </c>
      <c r="EU42" s="54" t="str">
        <f>IF(ISBLANK(Paramètres!$B48),"",COUNTIF(Codes!EW49,1))</f>
        <v/>
      </c>
      <c r="EV42" s="54" t="str">
        <f>IF(ISBLANK(Paramètres!$B48),"",COUNTIF(Codes!EX49,1))</f>
        <v/>
      </c>
      <c r="EW42" s="54" t="str">
        <f>IF(ISBLANK(Paramètres!$B48),"",COUNTIF(Codes!EY49,1))</f>
        <v/>
      </c>
      <c r="EX42" s="54" t="str">
        <f>IF(ISBLANK(Paramètres!$B48),"",COUNTIF(Codes!EZ49,1))</f>
        <v/>
      </c>
      <c r="EY42" s="54" t="str">
        <f>IF(ISBLANK(Paramètres!$B48),"",COUNTIF(Codes!FA49,1))</f>
        <v/>
      </c>
      <c r="EZ42" s="54" t="str">
        <f>IF(ISBLANK(Paramètres!$B48),"",COUNTIF(Codes!FB49,1))</f>
        <v/>
      </c>
      <c r="FA42" s="54" t="str">
        <f>IF(ISBLANK(Paramètres!$B48),"",COUNTIF(Codes!FC49,1))</f>
        <v/>
      </c>
      <c r="FB42" s="54" t="str">
        <f>IF(ISBLANK(Paramètres!$B48),"",COUNTIF(Codes!FD49,1))</f>
        <v/>
      </c>
      <c r="FC42" s="54" t="str">
        <f>IF(ISBLANK(Paramètres!$B48),"",COUNTIF(Codes!FE49,1))</f>
        <v/>
      </c>
      <c r="FD42" s="54" t="str">
        <f>IF(ISBLANK(Paramètres!$B48),"",COUNTIF(Codes!FF49,1))</f>
        <v/>
      </c>
      <c r="FE42" s="54" t="str">
        <f>IF(ISBLANK(Paramètres!$B48),"",COUNTIF(Codes!FG49,1))</f>
        <v/>
      </c>
      <c r="FF42" s="54" t="str">
        <f>IF(ISBLANK(Paramètres!$B48),"",COUNTIF(Codes!FH49,1))</f>
        <v/>
      </c>
      <c r="FG42" s="54" t="str">
        <f>IF(ISBLANK(Paramètres!$B48),"",COUNTIF(Codes!FI49,1))</f>
        <v/>
      </c>
      <c r="FH42" s="54" t="str">
        <f>IF(ISBLANK(Paramètres!$B48),"",COUNTIF(Codes!FJ49,1))</f>
        <v/>
      </c>
      <c r="FI42" s="54" t="str">
        <f>IF(ISBLANK(Paramètres!$B48),"",COUNTIF(Codes!FK49,1))</f>
        <v/>
      </c>
      <c r="FJ42" s="54" t="str">
        <f>IF(ISBLANK(Paramètres!$B48),"",COUNTIF(Codes!FL49,1))</f>
        <v/>
      </c>
      <c r="FK42" s="54" t="str">
        <f>IF(ISBLANK(Paramètres!$B48),"",COUNTIF(Codes!FM49,1))</f>
        <v/>
      </c>
      <c r="FL42" s="54" t="str">
        <f>IF(ISBLANK(Paramètres!$B48),"",COUNTIF(Codes!FN49,1))</f>
        <v/>
      </c>
      <c r="FM42" s="54" t="str">
        <f>IF(ISBLANK(Paramètres!$B48),"",COUNTIF(Codes!FO49,1))</f>
        <v/>
      </c>
      <c r="FN42" s="54" t="str">
        <f>IF(ISBLANK(Paramètres!$B48),"",COUNTIF(Codes!FP49,1))</f>
        <v/>
      </c>
      <c r="FO42" s="54" t="str">
        <f>IF(ISBLANK(Paramètres!$B48),"",COUNTIF(Codes!FQ49,1))</f>
        <v/>
      </c>
      <c r="FP42" s="54" t="str">
        <f>IF(ISBLANK(Paramètres!$B48),"",COUNTIF(Codes!FR49,1))</f>
        <v/>
      </c>
      <c r="FQ42" s="54" t="str">
        <f>IF(ISBLANK(Paramètres!$B48),"",COUNTIF(Codes!FS49,1))</f>
        <v/>
      </c>
      <c r="FR42" s="54" t="str">
        <f>IF(ISBLANK(Paramètres!$B48),"",COUNTIF(Codes!FT49,1))</f>
        <v/>
      </c>
      <c r="FS42" s="54" t="str">
        <f>IF(ISBLANK(Paramètres!$B48),"",COUNTIF(Codes!FU49,1))</f>
        <v/>
      </c>
      <c r="FT42" s="54" t="str">
        <f>IF(ISBLANK(Paramètres!$B48),"",COUNTIF(Codes!FV49,1))</f>
        <v/>
      </c>
      <c r="FU42" s="54" t="str">
        <f>IF(ISBLANK(Paramètres!$B48),"",COUNTIF(Codes!FW49,1))</f>
        <v/>
      </c>
      <c r="FV42" s="54" t="str">
        <f>IF(ISBLANK(Paramètres!$B48),"",COUNTIF(Codes!FX49,1))</f>
        <v/>
      </c>
      <c r="FW42" s="54" t="str">
        <f>IF(ISBLANK(Paramètres!$B48),"",COUNTIF(Codes!FY49,1))</f>
        <v/>
      </c>
      <c r="FX42" s="54" t="str">
        <f>IF(ISBLANK(Paramètres!$B48),"",COUNTIF(Codes!FZ49,1))</f>
        <v/>
      </c>
      <c r="FY42" s="54" t="str">
        <f>IF(ISBLANK(Paramètres!$B48),"",COUNTIF(Codes!GA49,1))</f>
        <v/>
      </c>
      <c r="FZ42" s="54" t="str">
        <f>IF(ISBLANK(Paramètres!$B48),"",COUNTIF(Codes!GB49,1))</f>
        <v/>
      </c>
      <c r="GA42" s="54" t="str">
        <f>IF(ISBLANK(Paramètres!$B48),"",COUNTIF(Codes!GC49,1))</f>
        <v/>
      </c>
      <c r="GB42" s="54" t="str">
        <f>IF(ISBLANK(Paramètres!$B48),"",COUNTIF(Codes!GD49,1))</f>
        <v/>
      </c>
      <c r="GC42" s="54" t="str">
        <f>IF(ISBLANK(Paramètres!$B48),"",COUNTIF(Codes!GE49,1))</f>
        <v/>
      </c>
      <c r="GD42" s="54" t="str">
        <f>IF(ISBLANK(Paramètres!$B48),"",COUNTIF(Codes!GF49,1))</f>
        <v/>
      </c>
      <c r="GE42" s="54" t="str">
        <f>IF(ISBLANK(Paramètres!$B48),"",COUNTIF(Codes!GG49,1))</f>
        <v/>
      </c>
      <c r="GF42" s="54" t="str">
        <f>IF(ISBLANK(Paramètres!$B48),"",COUNTIF(Codes!GH49,1))</f>
        <v/>
      </c>
      <c r="GG42" s="54" t="str">
        <f>IF(ISBLANK(Paramètres!$B48),"",COUNTIF(Codes!GI49,1))</f>
        <v/>
      </c>
      <c r="GH42" s="54" t="str">
        <f>IF(ISBLANK(Paramètres!$B48),"",COUNTIF(Codes!GJ49,1))</f>
        <v/>
      </c>
      <c r="GI42" s="54" t="str">
        <f>IF(ISBLANK(Paramètres!$B48),"",COUNTIF(Codes!GK49,1))</f>
        <v/>
      </c>
      <c r="GJ42" s="54" t="str">
        <f>IF(ISBLANK(Paramètres!$B48),"",COUNTIF(Codes!GL49,1))</f>
        <v/>
      </c>
      <c r="GK42" s="54" t="str">
        <f>IF(ISBLANK(Paramètres!$B48),"",COUNTIF(Codes!GM49,1))</f>
        <v/>
      </c>
      <c r="GL42" s="54" t="str">
        <f>IF(ISBLANK(Paramètres!$B48),"",COUNTIF(Codes!GN49,1))</f>
        <v/>
      </c>
      <c r="GM42" s="54" t="str">
        <f>IF(ISBLANK(Paramètres!B48),"",AVERAGE(B42:CX42))</f>
        <v/>
      </c>
      <c r="GN42" s="54" t="str">
        <f>IF(ISBLANK(Paramètres!B48),"",AVERAGE(CY42:GL42))</f>
        <v/>
      </c>
      <c r="GO42" s="54" t="str">
        <f>IF(ISBLANK(Paramètres!B48),"",AVERAGE(C42:GL42))</f>
        <v/>
      </c>
      <c r="GP42" s="54" t="str">
        <f>IF(ISBLANK(Paramètres!B48),"",AVERAGE(CY42:DZ42))</f>
        <v/>
      </c>
      <c r="GQ42" s="54" t="str">
        <f>IF(ISBLANK(Paramètres!B48),"",AVERAGE(EA42:FK42))</f>
        <v/>
      </c>
      <c r="GR42" s="54" t="str">
        <f>IF(ISBLANK(Paramètres!B48),"",AVERAGE(FL42:FW42))</f>
        <v/>
      </c>
      <c r="GS42" s="54" t="str">
        <f>IF(ISBLANK(Paramètres!B48),"",AVERAGE(FX42:GL42))</f>
        <v/>
      </c>
      <c r="GT42" s="54" t="str">
        <f>IF(ISBLANK(Paramètres!B48),"",AVERAGE(Calculs!M42:R42,Calculs!AN42:AY42,Calculs!BE42:BI42,Calculs!BT42:BX42,Calculs!CD42:CO42))</f>
        <v/>
      </c>
      <c r="GU42" s="54" t="str">
        <f>IF(ISBLANK(Paramètres!B48),"",AVERAGE(Calculs!AI42:AM42,Calculs!BJ42:BP42,Calculs!BY42:CC42))</f>
        <v/>
      </c>
      <c r="GV42" s="54" t="str">
        <f>IF(ISBLANK(Paramètres!B48),"",AVERAGE(Calculs!B42:L42,Calculs!S42:AH42,Calculs!AZ42:BD42,Calculs!BQ42:BS42))</f>
        <v/>
      </c>
      <c r="GW42" s="54" t="str">
        <f>IF(ISBLANK(Paramètres!B48),"",AVERAGE(CP42:CX42))</f>
        <v/>
      </c>
    </row>
    <row r="43" spans="1:205" s="23" customFormat="1" ht="24" customHeight="1" thickBot="1" x14ac:dyDescent="0.4">
      <c r="A43" s="22" t="str">
        <f>Codes!C50</f>
        <v/>
      </c>
      <c r="B43" s="54" t="str">
        <f>IF(ISBLANK(Paramètres!$B49),"",COUNTIF(Codes!D50,1))</f>
        <v/>
      </c>
      <c r="C43" s="54" t="str">
        <f>IF(ISBLANK(Paramètres!$B49),"",COUNTIF(Codes!E50,1))</f>
        <v/>
      </c>
      <c r="D43" s="54" t="str">
        <f>IF(ISBLANK(Paramètres!$B49),"",COUNTIF(Codes!F50,1))</f>
        <v/>
      </c>
      <c r="E43" s="54" t="str">
        <f>IF(ISBLANK(Paramètres!$B49),"",COUNTIF(Codes!G50,1))</f>
        <v/>
      </c>
      <c r="F43" s="54" t="str">
        <f>IF(ISBLANK(Paramètres!$B49),"",COUNTIF(Codes!H50,1))</f>
        <v/>
      </c>
      <c r="G43" s="54" t="str">
        <f>IF(ISBLANK(Paramètres!$B49),"",COUNTIF(Codes!I50,1))</f>
        <v/>
      </c>
      <c r="H43" s="54" t="str">
        <f>IF(ISBLANK(Paramètres!$B49),"",COUNTIF(Codes!J50,1))</f>
        <v/>
      </c>
      <c r="I43" s="54" t="str">
        <f>IF(ISBLANK(Paramètres!$B49),"",COUNTIF(Codes!K50,1))</f>
        <v/>
      </c>
      <c r="J43" s="54" t="str">
        <f>IF(ISBLANK(Paramètres!$B49),"",COUNTIF(Codes!L50,1))</f>
        <v/>
      </c>
      <c r="K43" s="54" t="str">
        <f>IF(ISBLANK(Paramètres!$B49),"",COUNTIF(Codes!M50,1))</f>
        <v/>
      </c>
      <c r="L43" s="54" t="str">
        <f>IF(ISBLANK(Paramètres!$B49),"",COUNTIF(Codes!N50,1))</f>
        <v/>
      </c>
      <c r="M43" s="54" t="str">
        <f>IF(ISBLANK(Paramètres!$B49),"",COUNTIF(Codes!O50,1))</f>
        <v/>
      </c>
      <c r="N43" s="54" t="str">
        <f>IF(ISBLANK(Paramètres!$B49),"",COUNTIF(Codes!P50,1))</f>
        <v/>
      </c>
      <c r="O43" s="54" t="str">
        <f>IF(ISBLANK(Paramètres!$B49),"",COUNTIF(Codes!Q50,1))</f>
        <v/>
      </c>
      <c r="P43" s="54" t="str">
        <f>IF(ISBLANK(Paramètres!$B49),"",COUNTIF(Codes!R50,1))</f>
        <v/>
      </c>
      <c r="Q43" s="54" t="str">
        <f>IF(ISBLANK(Paramètres!$B49),"",COUNTIF(Codes!S50,1))</f>
        <v/>
      </c>
      <c r="R43" s="54" t="str">
        <f>IF(ISBLANK(Paramètres!$B49),"",COUNTIF(Codes!T50,1))</f>
        <v/>
      </c>
      <c r="S43" s="54" t="str">
        <f>IF(ISBLANK(Paramètres!$B49),"",COUNTIF(Codes!U50,1))</f>
        <v/>
      </c>
      <c r="T43" s="54" t="str">
        <f>IF(ISBLANK(Paramètres!$B49),"",COUNTIF(Codes!V50,1))</f>
        <v/>
      </c>
      <c r="U43" s="54" t="str">
        <f>IF(ISBLANK(Paramètres!$B49),"",COUNTIF(Codes!W50,1))</f>
        <v/>
      </c>
      <c r="V43" s="54" t="str">
        <f>IF(ISBLANK(Paramètres!$B49),"",COUNTIF(Codes!X50,1))</f>
        <v/>
      </c>
      <c r="W43" s="54" t="str">
        <f>IF(ISBLANK(Paramètres!$B49),"",COUNTIF(Codes!Y50,1))</f>
        <v/>
      </c>
      <c r="X43" s="54" t="str">
        <f>IF(ISBLANK(Paramètres!$B49),"",COUNTIF(Codes!Z50,1))</f>
        <v/>
      </c>
      <c r="Y43" s="54" t="str">
        <f>IF(ISBLANK(Paramètres!$B49),"",COUNTIF(Codes!AA50,1))</f>
        <v/>
      </c>
      <c r="Z43" s="54" t="str">
        <f>IF(ISBLANK(Paramètres!$B49),"",COUNTIF(Codes!AB50,1))</f>
        <v/>
      </c>
      <c r="AA43" s="54" t="str">
        <f>IF(ISBLANK(Paramètres!$B49),"",COUNTIF(Codes!AC50,1))</f>
        <v/>
      </c>
      <c r="AB43" s="54" t="str">
        <f>IF(ISBLANK(Paramètres!$B49),"",COUNTIF(Codes!AD50,1))</f>
        <v/>
      </c>
      <c r="AC43" s="54" t="str">
        <f>IF(ISBLANK(Paramètres!$B49),"",COUNTIF(Codes!AE50,1))</f>
        <v/>
      </c>
      <c r="AD43" s="54" t="str">
        <f>IF(ISBLANK(Paramètres!$B49),"",COUNTIF(Codes!AF50,1))</f>
        <v/>
      </c>
      <c r="AE43" s="54" t="str">
        <f>IF(ISBLANK(Paramètres!$B49),"",COUNTIF(Codes!AG50,1))</f>
        <v/>
      </c>
      <c r="AF43" s="54" t="str">
        <f>IF(ISBLANK(Paramètres!$B49),"",COUNTIF(Codes!AH50,1))</f>
        <v/>
      </c>
      <c r="AG43" s="54" t="str">
        <f>IF(ISBLANK(Paramètres!$B49),"",COUNTIF(Codes!AI50,1))</f>
        <v/>
      </c>
      <c r="AH43" s="54" t="str">
        <f>IF(ISBLANK(Paramètres!$B49),"",COUNTIF(Codes!AJ50,1))</f>
        <v/>
      </c>
      <c r="AI43" s="54" t="str">
        <f>IF(ISBLANK(Paramètres!$B49),"",COUNTIF(Codes!AK50,1))</f>
        <v/>
      </c>
      <c r="AJ43" s="54" t="str">
        <f>IF(ISBLANK(Paramètres!$B49),"",COUNTIF(Codes!AL50,1))</f>
        <v/>
      </c>
      <c r="AK43" s="54" t="str">
        <f>IF(ISBLANK(Paramètres!$B49),"",COUNTIF(Codes!AM50,1))</f>
        <v/>
      </c>
      <c r="AL43" s="54" t="str">
        <f>IF(ISBLANK(Paramètres!$B49),"",COUNTIF(Codes!AN50,1))</f>
        <v/>
      </c>
      <c r="AM43" s="54" t="str">
        <f>IF(ISBLANK(Paramètres!$B49),"",COUNTIF(Codes!AO50,1))</f>
        <v/>
      </c>
      <c r="AN43" s="54" t="str">
        <f>IF(ISBLANK(Paramètres!$B49),"",COUNTIF(Codes!AP50,1))</f>
        <v/>
      </c>
      <c r="AO43" s="54" t="str">
        <f>IF(ISBLANK(Paramètres!$B49),"",COUNTIF(Codes!AQ50,1))</f>
        <v/>
      </c>
      <c r="AP43" s="54" t="str">
        <f>IF(ISBLANK(Paramètres!$B49),"",COUNTIF(Codes!AR50,1))</f>
        <v/>
      </c>
      <c r="AQ43" s="54" t="str">
        <f>IF(ISBLANK(Paramètres!$B49),"",COUNTIF(Codes!AS50,1))</f>
        <v/>
      </c>
      <c r="AR43" s="54" t="str">
        <f>IF(ISBLANK(Paramètres!$B49),"",COUNTIF(Codes!AT50,1))</f>
        <v/>
      </c>
      <c r="AS43" s="54" t="str">
        <f>IF(ISBLANK(Paramètres!$B49),"",COUNTIF(Codes!AU50,1))</f>
        <v/>
      </c>
      <c r="AT43" s="54" t="str">
        <f>IF(ISBLANK(Paramètres!$B49),"",COUNTIF(Codes!AV50,1))</f>
        <v/>
      </c>
      <c r="AU43" s="54" t="str">
        <f>IF(ISBLANK(Paramètres!$B49),"",COUNTIF(Codes!AW50,1))</f>
        <v/>
      </c>
      <c r="AV43" s="54" t="str">
        <f>IF(ISBLANK(Paramètres!$B49),"",COUNTIF(Codes!AX50,1))</f>
        <v/>
      </c>
      <c r="AW43" s="54" t="str">
        <f>IF(ISBLANK(Paramètres!$B49),"",COUNTIF(Codes!AY50,1))</f>
        <v/>
      </c>
      <c r="AX43" s="54" t="str">
        <f>IF(ISBLANK(Paramètres!$B49),"",COUNTIF(Codes!AZ50,1))</f>
        <v/>
      </c>
      <c r="AY43" s="54" t="str">
        <f>IF(ISBLANK(Paramètres!$B49),"",COUNTIF(Codes!BA50,1))</f>
        <v/>
      </c>
      <c r="AZ43" s="54" t="str">
        <f>IF(ISBLANK(Paramètres!$B49),"",COUNTIF(Codes!BB50,1))</f>
        <v/>
      </c>
      <c r="BA43" s="54" t="str">
        <f>IF(ISBLANK(Paramètres!$B49),"",COUNTIF(Codes!BC50,1))</f>
        <v/>
      </c>
      <c r="BB43" s="54" t="str">
        <f>IF(ISBLANK(Paramètres!$B49),"",COUNTIF(Codes!BD50,1))</f>
        <v/>
      </c>
      <c r="BC43" s="54" t="str">
        <f>IF(ISBLANK(Paramètres!$B49),"",COUNTIF(Codes!BE50,1))</f>
        <v/>
      </c>
      <c r="BD43" s="54" t="str">
        <f>IF(ISBLANK(Paramètres!$B49),"",COUNTIF(Codes!BF50,1))</f>
        <v/>
      </c>
      <c r="BE43" s="54" t="str">
        <f>IF(ISBLANK(Paramètres!$B49),"",COUNTIF(Codes!BG50,1))</f>
        <v/>
      </c>
      <c r="BF43" s="54" t="str">
        <f>IF(ISBLANK(Paramètres!$B49),"",COUNTIF(Codes!BH50,1))</f>
        <v/>
      </c>
      <c r="BG43" s="54" t="str">
        <f>IF(ISBLANK(Paramètres!$B49),"",COUNTIF(Codes!BI50,1))</f>
        <v/>
      </c>
      <c r="BH43" s="54" t="str">
        <f>IF(ISBLANK(Paramètres!$B49),"",COUNTIF(Codes!BJ50,1))</f>
        <v/>
      </c>
      <c r="BI43" s="54" t="str">
        <f>IF(ISBLANK(Paramètres!$B49),"",COUNTIF(Codes!BK50,1))</f>
        <v/>
      </c>
      <c r="BJ43" s="54" t="str">
        <f>IF(ISBLANK(Paramètres!$B49),"",COUNTIF(Codes!BL50,1))</f>
        <v/>
      </c>
      <c r="BK43" s="54" t="str">
        <f>IF(ISBLANK(Paramètres!$B49),"",COUNTIF(Codes!BM50,1))</f>
        <v/>
      </c>
      <c r="BL43" s="54" t="str">
        <f>IF(ISBLANK(Paramètres!$B49),"",COUNTIF(Codes!BN50,1))</f>
        <v/>
      </c>
      <c r="BM43" s="54" t="str">
        <f>IF(ISBLANK(Paramètres!$B49),"",COUNTIF(Codes!BO50,1))</f>
        <v/>
      </c>
      <c r="BN43" s="54" t="str">
        <f>IF(ISBLANK(Paramètres!$B49),"",COUNTIF(Codes!BP50,1))</f>
        <v/>
      </c>
      <c r="BO43" s="54" t="str">
        <f>IF(ISBLANK(Paramètres!$B49),"",COUNTIF(Codes!BQ50,1))</f>
        <v/>
      </c>
      <c r="BP43" s="54" t="str">
        <f>IF(ISBLANK(Paramètres!$B49),"",COUNTIF(Codes!BR50,1))</f>
        <v/>
      </c>
      <c r="BQ43" s="54" t="str">
        <f>IF(ISBLANK(Paramètres!$B49),"",COUNTIF(Codes!BS50,1))</f>
        <v/>
      </c>
      <c r="BR43" s="54" t="str">
        <f>IF(ISBLANK(Paramètres!$B49),"",COUNTIF(Codes!BT50,1))</f>
        <v/>
      </c>
      <c r="BS43" s="54" t="str">
        <f>IF(ISBLANK(Paramètres!$B49),"",COUNTIF(Codes!BU50,1))</f>
        <v/>
      </c>
      <c r="BT43" s="54" t="str">
        <f>IF(ISBLANK(Paramètres!$B49),"",COUNTIF(Codes!BV50,1))</f>
        <v/>
      </c>
      <c r="BU43" s="54" t="str">
        <f>IF(ISBLANK(Paramètres!$B49),"",COUNTIF(Codes!BW50,1))</f>
        <v/>
      </c>
      <c r="BV43" s="54" t="str">
        <f>IF(ISBLANK(Paramètres!$B49),"",COUNTIF(Codes!BX50,1))</f>
        <v/>
      </c>
      <c r="BW43" s="54" t="str">
        <f>IF(ISBLANK(Paramètres!$B49),"",COUNTIF(Codes!BY50,1))</f>
        <v/>
      </c>
      <c r="BX43" s="54" t="str">
        <f>IF(ISBLANK(Paramètres!$B49),"",COUNTIF(Codes!BZ50,1))</f>
        <v/>
      </c>
      <c r="BY43" s="54" t="str">
        <f>IF(ISBLANK(Paramètres!$B49),"",COUNTIF(Codes!CA50,1))</f>
        <v/>
      </c>
      <c r="BZ43" s="54" t="str">
        <f>IF(ISBLANK(Paramètres!$B49),"",COUNTIF(Codes!CB50,1))</f>
        <v/>
      </c>
      <c r="CA43" s="54" t="str">
        <f>IF(ISBLANK(Paramètres!$B49),"",COUNTIF(Codes!CC50,1))</f>
        <v/>
      </c>
      <c r="CB43" s="54" t="str">
        <f>IF(ISBLANK(Paramètres!$B49),"",COUNTIF(Codes!CD50,1))</f>
        <v/>
      </c>
      <c r="CC43" s="54" t="str">
        <f>IF(ISBLANK(Paramètres!$B49),"",COUNTIF(Codes!CE50,1))</f>
        <v/>
      </c>
      <c r="CD43" s="54" t="str">
        <f>IF(ISBLANK(Paramètres!$B49),"",COUNTIF(Codes!CF50,1))</f>
        <v/>
      </c>
      <c r="CE43" s="54" t="str">
        <f>IF(ISBLANK(Paramètres!$B49),"",COUNTIF(Codes!CG50,1))</f>
        <v/>
      </c>
      <c r="CF43" s="54" t="str">
        <f>IF(ISBLANK(Paramètres!$B49),"",COUNTIF(Codes!CH50,1))</f>
        <v/>
      </c>
      <c r="CG43" s="54" t="str">
        <f>IF(ISBLANK(Paramètres!$B49),"",COUNTIF(Codes!CI50,1))</f>
        <v/>
      </c>
      <c r="CH43" s="54" t="str">
        <f>IF(ISBLANK(Paramètres!$B49),"",COUNTIF(Codes!CJ50,1))</f>
        <v/>
      </c>
      <c r="CI43" s="54" t="str">
        <f>IF(ISBLANK(Paramètres!$B49),"",COUNTIF(Codes!CK50,1))</f>
        <v/>
      </c>
      <c r="CJ43" s="54" t="str">
        <f>IF(ISBLANK(Paramètres!$B49),"",COUNTIF(Codes!CL50,1))</f>
        <v/>
      </c>
      <c r="CK43" s="54" t="str">
        <f>IF(ISBLANK(Paramètres!$B49),"",COUNTIF(Codes!CM50,1))</f>
        <v/>
      </c>
      <c r="CL43" s="54" t="str">
        <f>IF(ISBLANK(Paramètres!$B49),"",COUNTIF(Codes!CN50,1))</f>
        <v/>
      </c>
      <c r="CM43" s="54" t="str">
        <f>IF(ISBLANK(Paramètres!$B49),"",COUNTIF(Codes!CO50,1))</f>
        <v/>
      </c>
      <c r="CN43" s="54" t="str">
        <f>IF(ISBLANK(Paramètres!$B49),"",COUNTIF(Codes!CP50,1))</f>
        <v/>
      </c>
      <c r="CO43" s="54" t="str">
        <f>IF(ISBLANK(Paramètres!$B49),"",COUNTIF(Codes!CQ50,1))</f>
        <v/>
      </c>
      <c r="CP43" s="54" t="str">
        <f>IF(ISBLANK(Paramètres!$B49),"",COUNTIF(Codes!CR50,1))</f>
        <v/>
      </c>
      <c r="CQ43" s="54" t="str">
        <f>IF(ISBLANK(Paramètres!$B49),"",COUNTIF(Codes!CS50,1))</f>
        <v/>
      </c>
      <c r="CR43" s="54" t="str">
        <f>IF(ISBLANK(Paramètres!$B49),"",COUNTIF(Codes!CT50,1))</f>
        <v/>
      </c>
      <c r="CS43" s="54" t="str">
        <f>IF(ISBLANK(Paramètres!$B49),"",COUNTIF(Codes!CU50,1))</f>
        <v/>
      </c>
      <c r="CT43" s="54" t="str">
        <f>IF(ISBLANK(Paramètres!$B49),"",COUNTIF(Codes!CV50,1))</f>
        <v/>
      </c>
      <c r="CU43" s="54" t="str">
        <f>IF(ISBLANK(Paramètres!$B49),"",COUNTIF(Codes!CW50,1))</f>
        <v/>
      </c>
      <c r="CV43" s="54" t="str">
        <f>IF(ISBLANK(Paramètres!$B49),"",COUNTIF(Codes!CX50,1))</f>
        <v/>
      </c>
      <c r="CW43" s="54" t="str">
        <f>IF(ISBLANK(Paramètres!$B49),"",COUNTIF(Codes!CY50,1))</f>
        <v/>
      </c>
      <c r="CX43" s="54" t="str">
        <f>IF(ISBLANK(Paramètres!$B49),"",COUNTIF(Codes!CZ50,1))</f>
        <v/>
      </c>
      <c r="CY43" s="54" t="str">
        <f>IF(ISBLANK(Paramètres!$B49),"",COUNTIF(Codes!DA50,1))</f>
        <v/>
      </c>
      <c r="CZ43" s="54" t="str">
        <f>IF(ISBLANK(Paramètres!$B49),"",COUNTIF(Codes!DB50,1))</f>
        <v/>
      </c>
      <c r="DA43" s="54" t="str">
        <f>IF(ISBLANK(Paramètres!$B49),"",COUNTIF(Codes!DC50,1))</f>
        <v/>
      </c>
      <c r="DB43" s="54" t="str">
        <f>IF(ISBLANK(Paramètres!$B49),"",COUNTIF(Codes!DD50,1))</f>
        <v/>
      </c>
      <c r="DC43" s="54" t="str">
        <f>IF(ISBLANK(Paramètres!$B49),"",COUNTIF(Codes!DE50,1))</f>
        <v/>
      </c>
      <c r="DD43" s="54" t="str">
        <f>IF(ISBLANK(Paramètres!$B49),"",COUNTIF(Codes!DF50,1))</f>
        <v/>
      </c>
      <c r="DE43" s="54" t="str">
        <f>IF(ISBLANK(Paramètres!$B49),"",COUNTIF(Codes!DG50,1))</f>
        <v/>
      </c>
      <c r="DF43" s="54" t="str">
        <f>IF(ISBLANK(Paramètres!$B49),"",COUNTIF(Codes!DH50,1))</f>
        <v/>
      </c>
      <c r="DG43" s="54" t="str">
        <f>IF(ISBLANK(Paramètres!$B49),"",COUNTIF(Codes!DI50,1))</f>
        <v/>
      </c>
      <c r="DH43" s="54" t="str">
        <f>IF(ISBLANK(Paramètres!$B49),"",COUNTIF(Codes!DJ50,1))</f>
        <v/>
      </c>
      <c r="DI43" s="54" t="str">
        <f>IF(ISBLANK(Paramètres!$B49),"",COUNTIF(Codes!DK50,1))</f>
        <v/>
      </c>
      <c r="DJ43" s="54" t="str">
        <f>IF(ISBLANK(Paramètres!$B49),"",COUNTIF(Codes!DL50,1))</f>
        <v/>
      </c>
      <c r="DK43" s="54" t="str">
        <f>IF(ISBLANK(Paramètres!$B49),"",COUNTIF(Codes!DM50,1))</f>
        <v/>
      </c>
      <c r="DL43" s="54" t="str">
        <f>IF(ISBLANK(Paramètres!$B49),"",COUNTIF(Codes!DN50,1))</f>
        <v/>
      </c>
      <c r="DM43" s="54" t="str">
        <f>IF(ISBLANK(Paramètres!$B49),"",COUNTIF(Codes!DO50,1))</f>
        <v/>
      </c>
      <c r="DN43" s="54" t="str">
        <f>IF(ISBLANK(Paramètres!$B49),"",COUNTIF(Codes!DP50,1))</f>
        <v/>
      </c>
      <c r="DO43" s="54" t="str">
        <f>IF(ISBLANK(Paramètres!$B49),"",COUNTIF(Codes!DQ50,1))</f>
        <v/>
      </c>
      <c r="DP43" s="54" t="str">
        <f>IF(ISBLANK(Paramètres!$B49),"",COUNTIF(Codes!DR50,1))</f>
        <v/>
      </c>
      <c r="DQ43" s="54" t="str">
        <f>IF(ISBLANK(Paramètres!$B49),"",COUNTIF(Codes!DS50,1))</f>
        <v/>
      </c>
      <c r="DR43" s="54" t="str">
        <f>IF(ISBLANK(Paramètres!$B49),"",COUNTIF(Codes!DT50,1))</f>
        <v/>
      </c>
      <c r="DS43" s="54" t="str">
        <f>IF(ISBLANK(Paramètres!$B49),"",COUNTIF(Codes!DU50,1))</f>
        <v/>
      </c>
      <c r="DT43" s="54" t="str">
        <f>IF(ISBLANK(Paramètres!$B49),"",COUNTIF(Codes!DV50,1))</f>
        <v/>
      </c>
      <c r="DU43" s="54" t="str">
        <f>IF(ISBLANK(Paramètres!$B49),"",COUNTIF(Codes!DW50,1))</f>
        <v/>
      </c>
      <c r="DV43" s="54" t="str">
        <f>IF(ISBLANK(Paramètres!$B49),"",COUNTIF(Codes!DX50,1))</f>
        <v/>
      </c>
      <c r="DW43" s="54" t="str">
        <f>IF(ISBLANK(Paramètres!$B49),"",COUNTIF(Codes!DY50,1))</f>
        <v/>
      </c>
      <c r="DX43" s="54" t="str">
        <f>IF(ISBLANK(Paramètres!$B49),"",COUNTIF(Codes!DZ50,1))</f>
        <v/>
      </c>
      <c r="DY43" s="54" t="str">
        <f>IF(ISBLANK(Paramètres!$B49),"",COUNTIF(Codes!EA50,1))</f>
        <v/>
      </c>
      <c r="DZ43" s="54" t="str">
        <f>IF(ISBLANK(Paramètres!$B49),"",COUNTIF(Codes!EB50,1))</f>
        <v/>
      </c>
      <c r="EA43" s="54" t="str">
        <f>IF(ISBLANK(Paramètres!$B49),"",COUNTIF(Codes!EC50,1))</f>
        <v/>
      </c>
      <c r="EB43" s="54" t="str">
        <f>IF(ISBLANK(Paramètres!$B49),"",COUNTIF(Codes!ED50,1))</f>
        <v/>
      </c>
      <c r="EC43" s="54" t="str">
        <f>IF(ISBLANK(Paramètres!$B49),"",COUNTIF(Codes!EE50,1))</f>
        <v/>
      </c>
      <c r="ED43" s="54" t="str">
        <f>IF(ISBLANK(Paramètres!$B49),"",COUNTIF(Codes!EF50,1))</f>
        <v/>
      </c>
      <c r="EE43" s="54" t="str">
        <f>IF(ISBLANK(Paramètres!$B49),"",COUNTIF(Codes!EG50,1))</f>
        <v/>
      </c>
      <c r="EF43" s="54" t="str">
        <f>IF(ISBLANK(Paramètres!$B49),"",COUNTIF(Codes!EH50,1))</f>
        <v/>
      </c>
      <c r="EG43" s="54" t="str">
        <f>IF(ISBLANK(Paramètres!$B49),"",COUNTIF(Codes!EI50,1))</f>
        <v/>
      </c>
      <c r="EH43" s="54" t="str">
        <f>IF(ISBLANK(Paramètres!$B49),"",COUNTIF(Codes!EJ50,1))</f>
        <v/>
      </c>
      <c r="EI43" s="54" t="str">
        <f>IF(ISBLANK(Paramètres!$B49),"",COUNTIF(Codes!EK50,1))</f>
        <v/>
      </c>
      <c r="EJ43" s="54" t="str">
        <f>IF(ISBLANK(Paramètres!$B49),"",COUNTIF(Codes!EL50,1))</f>
        <v/>
      </c>
      <c r="EK43" s="54" t="str">
        <f>IF(ISBLANK(Paramètres!$B49),"",COUNTIF(Codes!EM50,1))</f>
        <v/>
      </c>
      <c r="EL43" s="54" t="str">
        <f>IF(ISBLANK(Paramètres!$B49),"",COUNTIF(Codes!EN50,1))</f>
        <v/>
      </c>
      <c r="EM43" s="54" t="str">
        <f>IF(ISBLANK(Paramètres!$B49),"",COUNTIF(Codes!EO50,1))</f>
        <v/>
      </c>
      <c r="EN43" s="54" t="str">
        <f>IF(ISBLANK(Paramètres!$B49),"",COUNTIF(Codes!EP50,1))</f>
        <v/>
      </c>
      <c r="EO43" s="54" t="str">
        <f>IF(ISBLANK(Paramètres!$B49),"",COUNTIF(Codes!EQ50,1))</f>
        <v/>
      </c>
      <c r="EP43" s="54" t="str">
        <f>IF(ISBLANK(Paramètres!$B49),"",COUNTIF(Codes!ER50,1))</f>
        <v/>
      </c>
      <c r="EQ43" s="54" t="str">
        <f>IF(ISBLANK(Paramètres!$B49),"",COUNTIF(Codes!ES50,1))</f>
        <v/>
      </c>
      <c r="ER43" s="54" t="str">
        <f>IF(ISBLANK(Paramètres!$B49),"",COUNTIF(Codes!ET50,1))</f>
        <v/>
      </c>
      <c r="ES43" s="54" t="str">
        <f>IF(ISBLANK(Paramètres!$B49),"",COUNTIF(Codes!EU50,1))</f>
        <v/>
      </c>
      <c r="ET43" s="54" t="str">
        <f>IF(ISBLANK(Paramètres!$B49),"",COUNTIF(Codes!EV50,1))</f>
        <v/>
      </c>
      <c r="EU43" s="54" t="str">
        <f>IF(ISBLANK(Paramètres!$B49),"",COUNTIF(Codes!EW50,1))</f>
        <v/>
      </c>
      <c r="EV43" s="54" t="str">
        <f>IF(ISBLANK(Paramètres!$B49),"",COUNTIF(Codes!EX50,1))</f>
        <v/>
      </c>
      <c r="EW43" s="54" t="str">
        <f>IF(ISBLANK(Paramètres!$B49),"",COUNTIF(Codes!EY50,1))</f>
        <v/>
      </c>
      <c r="EX43" s="54" t="str">
        <f>IF(ISBLANK(Paramètres!$B49),"",COUNTIF(Codes!EZ50,1))</f>
        <v/>
      </c>
      <c r="EY43" s="54" t="str">
        <f>IF(ISBLANK(Paramètres!$B49),"",COUNTIF(Codes!FA50,1))</f>
        <v/>
      </c>
      <c r="EZ43" s="54" t="str">
        <f>IF(ISBLANK(Paramètres!$B49),"",COUNTIF(Codes!FB50,1))</f>
        <v/>
      </c>
      <c r="FA43" s="54" t="str">
        <f>IF(ISBLANK(Paramètres!$B49),"",COUNTIF(Codes!FC50,1))</f>
        <v/>
      </c>
      <c r="FB43" s="54" t="str">
        <f>IF(ISBLANK(Paramètres!$B49),"",COUNTIF(Codes!FD50,1))</f>
        <v/>
      </c>
      <c r="FC43" s="54" t="str">
        <f>IF(ISBLANK(Paramètres!$B49),"",COUNTIF(Codes!FE50,1))</f>
        <v/>
      </c>
      <c r="FD43" s="54" t="str">
        <f>IF(ISBLANK(Paramètres!$B49),"",COUNTIF(Codes!FF50,1))</f>
        <v/>
      </c>
      <c r="FE43" s="54" t="str">
        <f>IF(ISBLANK(Paramètres!$B49),"",COUNTIF(Codes!FG50,1))</f>
        <v/>
      </c>
      <c r="FF43" s="54" t="str">
        <f>IF(ISBLANK(Paramètres!$B49),"",COUNTIF(Codes!FH50,1))</f>
        <v/>
      </c>
      <c r="FG43" s="54" t="str">
        <f>IF(ISBLANK(Paramètres!$B49),"",COUNTIF(Codes!FI50,1))</f>
        <v/>
      </c>
      <c r="FH43" s="54" t="str">
        <f>IF(ISBLANK(Paramètres!$B49),"",COUNTIF(Codes!FJ50,1))</f>
        <v/>
      </c>
      <c r="FI43" s="54" t="str">
        <f>IF(ISBLANK(Paramètres!$B49),"",COUNTIF(Codes!FK50,1))</f>
        <v/>
      </c>
      <c r="FJ43" s="54" t="str">
        <f>IF(ISBLANK(Paramètres!$B49),"",COUNTIF(Codes!FL50,1))</f>
        <v/>
      </c>
      <c r="FK43" s="54" t="str">
        <f>IF(ISBLANK(Paramètres!$B49),"",COUNTIF(Codes!FM50,1))</f>
        <v/>
      </c>
      <c r="FL43" s="54" t="str">
        <f>IF(ISBLANK(Paramètres!$B49),"",COUNTIF(Codes!FN50,1))</f>
        <v/>
      </c>
      <c r="FM43" s="54" t="str">
        <f>IF(ISBLANK(Paramètres!$B49),"",COUNTIF(Codes!FO50,1))</f>
        <v/>
      </c>
      <c r="FN43" s="54" t="str">
        <f>IF(ISBLANK(Paramètres!$B49),"",COUNTIF(Codes!FP50,1))</f>
        <v/>
      </c>
      <c r="FO43" s="54" t="str">
        <f>IF(ISBLANK(Paramètres!$B49),"",COUNTIF(Codes!FQ50,1))</f>
        <v/>
      </c>
      <c r="FP43" s="54" t="str">
        <f>IF(ISBLANK(Paramètres!$B49),"",COUNTIF(Codes!FR50,1))</f>
        <v/>
      </c>
      <c r="FQ43" s="54" t="str">
        <f>IF(ISBLANK(Paramètres!$B49),"",COUNTIF(Codes!FS50,1))</f>
        <v/>
      </c>
      <c r="FR43" s="54" t="str">
        <f>IF(ISBLANK(Paramètres!$B49),"",COUNTIF(Codes!FT50,1))</f>
        <v/>
      </c>
      <c r="FS43" s="54" t="str">
        <f>IF(ISBLANK(Paramètres!$B49),"",COUNTIF(Codes!FU50,1))</f>
        <v/>
      </c>
      <c r="FT43" s="54" t="str">
        <f>IF(ISBLANK(Paramètres!$B49),"",COUNTIF(Codes!FV50,1))</f>
        <v/>
      </c>
      <c r="FU43" s="54" t="str">
        <f>IF(ISBLANK(Paramètres!$B49),"",COUNTIF(Codes!FW50,1))</f>
        <v/>
      </c>
      <c r="FV43" s="54" t="str">
        <f>IF(ISBLANK(Paramètres!$B49),"",COUNTIF(Codes!FX50,1))</f>
        <v/>
      </c>
      <c r="FW43" s="54" t="str">
        <f>IF(ISBLANK(Paramètres!$B49),"",COUNTIF(Codes!FY50,1))</f>
        <v/>
      </c>
      <c r="FX43" s="54" t="str">
        <f>IF(ISBLANK(Paramètres!$B49),"",COUNTIF(Codes!FZ50,1))</f>
        <v/>
      </c>
      <c r="FY43" s="54" t="str">
        <f>IF(ISBLANK(Paramètres!$B49),"",COUNTIF(Codes!GA50,1))</f>
        <v/>
      </c>
      <c r="FZ43" s="54" t="str">
        <f>IF(ISBLANK(Paramètres!$B49),"",COUNTIF(Codes!GB50,1))</f>
        <v/>
      </c>
      <c r="GA43" s="54" t="str">
        <f>IF(ISBLANK(Paramètres!$B49),"",COUNTIF(Codes!GC50,1))</f>
        <v/>
      </c>
      <c r="GB43" s="54" t="str">
        <f>IF(ISBLANK(Paramètres!$B49),"",COUNTIF(Codes!GD50,1))</f>
        <v/>
      </c>
      <c r="GC43" s="54" t="str">
        <f>IF(ISBLANK(Paramètres!$B49),"",COUNTIF(Codes!GE50,1))</f>
        <v/>
      </c>
      <c r="GD43" s="54" t="str">
        <f>IF(ISBLANK(Paramètres!$B49),"",COUNTIF(Codes!GF50,1))</f>
        <v/>
      </c>
      <c r="GE43" s="54" t="str">
        <f>IF(ISBLANK(Paramètres!$B49),"",COUNTIF(Codes!GG50,1))</f>
        <v/>
      </c>
      <c r="GF43" s="54" t="str">
        <f>IF(ISBLANK(Paramètres!$B49),"",COUNTIF(Codes!GH50,1))</f>
        <v/>
      </c>
      <c r="GG43" s="54" t="str">
        <f>IF(ISBLANK(Paramètres!$B49),"",COUNTIF(Codes!GI50,1))</f>
        <v/>
      </c>
      <c r="GH43" s="54" t="str">
        <f>IF(ISBLANK(Paramètres!$B49),"",COUNTIF(Codes!GJ50,1))</f>
        <v/>
      </c>
      <c r="GI43" s="54" t="str">
        <f>IF(ISBLANK(Paramètres!$B49),"",COUNTIF(Codes!GK50,1))</f>
        <v/>
      </c>
      <c r="GJ43" s="54" t="str">
        <f>IF(ISBLANK(Paramètres!$B49),"",COUNTIF(Codes!GL50,1))</f>
        <v/>
      </c>
      <c r="GK43" s="54" t="str">
        <f>IF(ISBLANK(Paramètres!$B49),"",COUNTIF(Codes!GM50,1))</f>
        <v/>
      </c>
      <c r="GL43" s="54" t="str">
        <f>IF(ISBLANK(Paramètres!$B49),"",COUNTIF(Codes!GN50,1))</f>
        <v/>
      </c>
      <c r="GM43" s="54" t="str">
        <f>IF(ISBLANK(Paramètres!B49),"",AVERAGE(B43:CX43))</f>
        <v/>
      </c>
      <c r="GN43" s="54" t="str">
        <f>IF(ISBLANK(Paramètres!B49),"",AVERAGE(CY43:GL43))</f>
        <v/>
      </c>
      <c r="GO43" s="54" t="str">
        <f>IF(ISBLANK(Paramètres!B49),"",AVERAGE(C43:GL43))</f>
        <v/>
      </c>
      <c r="GP43" s="54" t="str">
        <f>IF(ISBLANK(Paramètres!B49),"",AVERAGE(CY43:DZ43))</f>
        <v/>
      </c>
      <c r="GQ43" s="54" t="str">
        <f>IF(ISBLANK(Paramètres!B49),"",AVERAGE(EA43:FK43))</f>
        <v/>
      </c>
      <c r="GR43" s="54" t="str">
        <f>IF(ISBLANK(Paramètres!B49),"",AVERAGE(FL43:FW43))</f>
        <v/>
      </c>
      <c r="GS43" s="54" t="str">
        <f>IF(ISBLANK(Paramètres!B49),"",AVERAGE(FX43:GL43))</f>
        <v/>
      </c>
      <c r="GT43" s="54" t="str">
        <f>IF(ISBLANK(Paramètres!B49),"",AVERAGE(Calculs!M43:R43,Calculs!AN43:AY43,Calculs!BE43:BI43,Calculs!BT43:BX43,Calculs!CD43:CO43))</f>
        <v/>
      </c>
      <c r="GU43" s="54" t="str">
        <f>IF(ISBLANK(Paramètres!B49),"",AVERAGE(Calculs!AI43:AM43,Calculs!BJ43:BP43,Calculs!BY43:CC43))</f>
        <v/>
      </c>
      <c r="GV43" s="54" t="str">
        <f>IF(ISBLANK(Paramètres!B49),"",AVERAGE(Calculs!B43:L43,Calculs!S43:AH43,Calculs!AZ43:BD43,Calculs!BQ43:BS43))</f>
        <v/>
      </c>
      <c r="GW43" s="54" t="str">
        <f>IF(ISBLANK(Paramètres!B49),"",AVERAGE(CP43:CX43))</f>
        <v/>
      </c>
    </row>
    <row r="44" spans="1:205" s="23" customFormat="1" ht="24" customHeight="1" thickBot="1" x14ac:dyDescent="0.4">
      <c r="A44" s="22" t="str">
        <f>Codes!C51</f>
        <v/>
      </c>
      <c r="B44" s="54" t="str">
        <f>IF(ISBLANK(Paramètres!$B50),"",COUNTIF(Codes!D51,1))</f>
        <v/>
      </c>
      <c r="C44" s="54" t="str">
        <f>IF(ISBLANK(Paramètres!$B50),"",COUNTIF(Codes!E51,1))</f>
        <v/>
      </c>
      <c r="D44" s="54" t="str">
        <f>IF(ISBLANK(Paramètres!$B50),"",COUNTIF(Codes!F51,1))</f>
        <v/>
      </c>
      <c r="E44" s="54" t="str">
        <f>IF(ISBLANK(Paramètres!$B50),"",COUNTIF(Codes!G51,1))</f>
        <v/>
      </c>
      <c r="F44" s="54" t="str">
        <f>IF(ISBLANK(Paramètres!$B50),"",COUNTIF(Codes!H51,1))</f>
        <v/>
      </c>
      <c r="G44" s="54" t="str">
        <f>IF(ISBLANK(Paramètres!$B50),"",COUNTIF(Codes!I51,1))</f>
        <v/>
      </c>
      <c r="H44" s="54" t="str">
        <f>IF(ISBLANK(Paramètres!$B50),"",COUNTIF(Codes!J51,1))</f>
        <v/>
      </c>
      <c r="I44" s="54" t="str">
        <f>IF(ISBLANK(Paramètres!$B50),"",COUNTIF(Codes!K51,1))</f>
        <v/>
      </c>
      <c r="J44" s="54" t="str">
        <f>IF(ISBLANK(Paramètres!$B50),"",COUNTIF(Codes!L51,1))</f>
        <v/>
      </c>
      <c r="K44" s="54" t="str">
        <f>IF(ISBLANK(Paramètres!$B50),"",COUNTIF(Codes!M51,1))</f>
        <v/>
      </c>
      <c r="L44" s="54" t="str">
        <f>IF(ISBLANK(Paramètres!$B50),"",COUNTIF(Codes!N51,1))</f>
        <v/>
      </c>
      <c r="M44" s="54" t="str">
        <f>IF(ISBLANK(Paramètres!$B50),"",COUNTIF(Codes!O51,1))</f>
        <v/>
      </c>
      <c r="N44" s="54" t="str">
        <f>IF(ISBLANK(Paramètres!$B50),"",COUNTIF(Codes!P51,1))</f>
        <v/>
      </c>
      <c r="O44" s="54" t="str">
        <f>IF(ISBLANK(Paramètres!$B50),"",COUNTIF(Codes!Q51,1))</f>
        <v/>
      </c>
      <c r="P44" s="54" t="str">
        <f>IF(ISBLANK(Paramètres!$B50),"",COUNTIF(Codes!R51,1))</f>
        <v/>
      </c>
      <c r="Q44" s="54" t="str">
        <f>IF(ISBLANK(Paramètres!$B50),"",COUNTIF(Codes!S51,1))</f>
        <v/>
      </c>
      <c r="R44" s="54" t="str">
        <f>IF(ISBLANK(Paramètres!$B50),"",COUNTIF(Codes!T51,1))</f>
        <v/>
      </c>
      <c r="S44" s="54" t="str">
        <f>IF(ISBLANK(Paramètres!$B50),"",COUNTIF(Codes!U51,1))</f>
        <v/>
      </c>
      <c r="T44" s="54" t="str">
        <f>IF(ISBLANK(Paramètres!$B50),"",COUNTIF(Codes!V51,1))</f>
        <v/>
      </c>
      <c r="U44" s="54" t="str">
        <f>IF(ISBLANK(Paramètres!$B50),"",COUNTIF(Codes!W51,1))</f>
        <v/>
      </c>
      <c r="V44" s="54" t="str">
        <f>IF(ISBLANK(Paramètres!$B50),"",COUNTIF(Codes!X51,1))</f>
        <v/>
      </c>
      <c r="W44" s="54" t="str">
        <f>IF(ISBLANK(Paramètres!$B50),"",COUNTIF(Codes!Y51,1))</f>
        <v/>
      </c>
      <c r="X44" s="54" t="str">
        <f>IF(ISBLANK(Paramètres!$B50),"",COUNTIF(Codes!Z51,1))</f>
        <v/>
      </c>
      <c r="Y44" s="54" t="str">
        <f>IF(ISBLANK(Paramètres!$B50),"",COUNTIF(Codes!AA51,1))</f>
        <v/>
      </c>
      <c r="Z44" s="54" t="str">
        <f>IF(ISBLANK(Paramètres!$B50),"",COUNTIF(Codes!AB51,1))</f>
        <v/>
      </c>
      <c r="AA44" s="54" t="str">
        <f>IF(ISBLANK(Paramètres!$B50),"",COUNTIF(Codes!AC51,1))</f>
        <v/>
      </c>
      <c r="AB44" s="54" t="str">
        <f>IF(ISBLANK(Paramètres!$B50),"",COUNTIF(Codes!AD51,1))</f>
        <v/>
      </c>
      <c r="AC44" s="54" t="str">
        <f>IF(ISBLANK(Paramètres!$B50),"",COUNTIF(Codes!AE51,1))</f>
        <v/>
      </c>
      <c r="AD44" s="54" t="str">
        <f>IF(ISBLANK(Paramètres!$B50),"",COUNTIF(Codes!AF51,1))</f>
        <v/>
      </c>
      <c r="AE44" s="54" t="str">
        <f>IF(ISBLANK(Paramètres!$B50),"",COUNTIF(Codes!AG51,1))</f>
        <v/>
      </c>
      <c r="AF44" s="54" t="str">
        <f>IF(ISBLANK(Paramètres!$B50),"",COUNTIF(Codes!AH51,1))</f>
        <v/>
      </c>
      <c r="AG44" s="54" t="str">
        <f>IF(ISBLANK(Paramètres!$B50),"",COUNTIF(Codes!AI51,1))</f>
        <v/>
      </c>
      <c r="AH44" s="54" t="str">
        <f>IF(ISBLANK(Paramètres!$B50),"",COUNTIF(Codes!AJ51,1))</f>
        <v/>
      </c>
      <c r="AI44" s="54" t="str">
        <f>IF(ISBLANK(Paramètres!$B50),"",COUNTIF(Codes!AK51,1))</f>
        <v/>
      </c>
      <c r="AJ44" s="54" t="str">
        <f>IF(ISBLANK(Paramètres!$B50),"",COUNTIF(Codes!AL51,1))</f>
        <v/>
      </c>
      <c r="AK44" s="54" t="str">
        <f>IF(ISBLANK(Paramètres!$B50),"",COUNTIF(Codes!AM51,1))</f>
        <v/>
      </c>
      <c r="AL44" s="54" t="str">
        <f>IF(ISBLANK(Paramètres!$B50),"",COUNTIF(Codes!AN51,1))</f>
        <v/>
      </c>
      <c r="AM44" s="54" t="str">
        <f>IF(ISBLANK(Paramètres!$B50),"",COUNTIF(Codes!AO51,1))</f>
        <v/>
      </c>
      <c r="AN44" s="54" t="str">
        <f>IF(ISBLANK(Paramètres!$B50),"",COUNTIF(Codes!AP51,1))</f>
        <v/>
      </c>
      <c r="AO44" s="54" t="str">
        <f>IF(ISBLANK(Paramètres!$B50),"",COUNTIF(Codes!AQ51,1))</f>
        <v/>
      </c>
      <c r="AP44" s="54" t="str">
        <f>IF(ISBLANK(Paramètres!$B50),"",COUNTIF(Codes!AR51,1))</f>
        <v/>
      </c>
      <c r="AQ44" s="54" t="str">
        <f>IF(ISBLANK(Paramètres!$B50),"",COUNTIF(Codes!AS51,1))</f>
        <v/>
      </c>
      <c r="AR44" s="54" t="str">
        <f>IF(ISBLANK(Paramètres!$B50),"",COUNTIF(Codes!AT51,1))</f>
        <v/>
      </c>
      <c r="AS44" s="54" t="str">
        <f>IF(ISBLANK(Paramètres!$B50),"",COUNTIF(Codes!AU51,1))</f>
        <v/>
      </c>
      <c r="AT44" s="54" t="str">
        <f>IF(ISBLANK(Paramètres!$B50),"",COUNTIF(Codes!AV51,1))</f>
        <v/>
      </c>
      <c r="AU44" s="54" t="str">
        <f>IF(ISBLANK(Paramètres!$B50),"",COUNTIF(Codes!AW51,1))</f>
        <v/>
      </c>
      <c r="AV44" s="54" t="str">
        <f>IF(ISBLANK(Paramètres!$B50),"",COUNTIF(Codes!AX51,1))</f>
        <v/>
      </c>
      <c r="AW44" s="54" t="str">
        <f>IF(ISBLANK(Paramètres!$B50),"",COUNTIF(Codes!AY51,1))</f>
        <v/>
      </c>
      <c r="AX44" s="54" t="str">
        <f>IF(ISBLANK(Paramètres!$B50),"",COUNTIF(Codes!AZ51,1))</f>
        <v/>
      </c>
      <c r="AY44" s="54" t="str">
        <f>IF(ISBLANK(Paramètres!$B50),"",COUNTIF(Codes!BA51,1))</f>
        <v/>
      </c>
      <c r="AZ44" s="54" t="str">
        <f>IF(ISBLANK(Paramètres!$B50),"",COUNTIF(Codes!BB51,1))</f>
        <v/>
      </c>
      <c r="BA44" s="54" t="str">
        <f>IF(ISBLANK(Paramètres!$B50),"",COUNTIF(Codes!BC51,1))</f>
        <v/>
      </c>
      <c r="BB44" s="54" t="str">
        <f>IF(ISBLANK(Paramètres!$B50),"",COUNTIF(Codes!BD51,1))</f>
        <v/>
      </c>
      <c r="BC44" s="54" t="str">
        <f>IF(ISBLANK(Paramètres!$B50),"",COUNTIF(Codes!BE51,1))</f>
        <v/>
      </c>
      <c r="BD44" s="54" t="str">
        <f>IF(ISBLANK(Paramètres!$B50),"",COUNTIF(Codes!BF51,1))</f>
        <v/>
      </c>
      <c r="BE44" s="54" t="str">
        <f>IF(ISBLANK(Paramètres!$B50),"",COUNTIF(Codes!BG51,1))</f>
        <v/>
      </c>
      <c r="BF44" s="54" t="str">
        <f>IF(ISBLANK(Paramètres!$B50),"",COUNTIF(Codes!BH51,1))</f>
        <v/>
      </c>
      <c r="BG44" s="54" t="str">
        <f>IF(ISBLANK(Paramètres!$B50),"",COUNTIF(Codes!BI51,1))</f>
        <v/>
      </c>
      <c r="BH44" s="54" t="str">
        <f>IF(ISBLANK(Paramètres!$B50),"",COUNTIF(Codes!BJ51,1))</f>
        <v/>
      </c>
      <c r="BI44" s="54" t="str">
        <f>IF(ISBLANK(Paramètres!$B50),"",COUNTIF(Codes!BK51,1))</f>
        <v/>
      </c>
      <c r="BJ44" s="54" t="str">
        <f>IF(ISBLANK(Paramètres!$B50),"",COUNTIF(Codes!BL51,1))</f>
        <v/>
      </c>
      <c r="BK44" s="54" t="str">
        <f>IF(ISBLANK(Paramètres!$B50),"",COUNTIF(Codes!BM51,1))</f>
        <v/>
      </c>
      <c r="BL44" s="54" t="str">
        <f>IF(ISBLANK(Paramètres!$B50),"",COUNTIF(Codes!BN51,1))</f>
        <v/>
      </c>
      <c r="BM44" s="54" t="str">
        <f>IF(ISBLANK(Paramètres!$B50),"",COUNTIF(Codes!BO51,1))</f>
        <v/>
      </c>
      <c r="BN44" s="54" t="str">
        <f>IF(ISBLANK(Paramètres!$B50),"",COUNTIF(Codes!BP51,1))</f>
        <v/>
      </c>
      <c r="BO44" s="54" t="str">
        <f>IF(ISBLANK(Paramètres!$B50),"",COUNTIF(Codes!BQ51,1))</f>
        <v/>
      </c>
      <c r="BP44" s="54" t="str">
        <f>IF(ISBLANK(Paramètres!$B50),"",COUNTIF(Codes!BR51,1))</f>
        <v/>
      </c>
      <c r="BQ44" s="54" t="str">
        <f>IF(ISBLANK(Paramètres!$B50),"",COUNTIF(Codes!BS51,1))</f>
        <v/>
      </c>
      <c r="BR44" s="54" t="str">
        <f>IF(ISBLANK(Paramètres!$B50),"",COUNTIF(Codes!BT51,1))</f>
        <v/>
      </c>
      <c r="BS44" s="54" t="str">
        <f>IF(ISBLANK(Paramètres!$B50),"",COUNTIF(Codes!BU51,1))</f>
        <v/>
      </c>
      <c r="BT44" s="54" t="str">
        <f>IF(ISBLANK(Paramètres!$B50),"",COUNTIF(Codes!BV51,1))</f>
        <v/>
      </c>
      <c r="BU44" s="54" t="str">
        <f>IF(ISBLANK(Paramètres!$B50),"",COUNTIF(Codes!BW51,1))</f>
        <v/>
      </c>
      <c r="BV44" s="54" t="str">
        <f>IF(ISBLANK(Paramètres!$B50),"",COUNTIF(Codes!BX51,1))</f>
        <v/>
      </c>
      <c r="BW44" s="54" t="str">
        <f>IF(ISBLANK(Paramètres!$B50),"",COUNTIF(Codes!BY51,1))</f>
        <v/>
      </c>
      <c r="BX44" s="54" t="str">
        <f>IF(ISBLANK(Paramètres!$B50),"",COUNTIF(Codes!BZ51,1))</f>
        <v/>
      </c>
      <c r="BY44" s="54" t="str">
        <f>IF(ISBLANK(Paramètres!$B50),"",COUNTIF(Codes!CA51,1))</f>
        <v/>
      </c>
      <c r="BZ44" s="54" t="str">
        <f>IF(ISBLANK(Paramètres!$B50),"",COUNTIF(Codes!CB51,1))</f>
        <v/>
      </c>
      <c r="CA44" s="54" t="str">
        <f>IF(ISBLANK(Paramètres!$B50),"",COUNTIF(Codes!CC51,1))</f>
        <v/>
      </c>
      <c r="CB44" s="54" t="str">
        <f>IF(ISBLANK(Paramètres!$B50),"",COUNTIF(Codes!CD51,1))</f>
        <v/>
      </c>
      <c r="CC44" s="54" t="str">
        <f>IF(ISBLANK(Paramètres!$B50),"",COUNTIF(Codes!CE51,1))</f>
        <v/>
      </c>
      <c r="CD44" s="54" t="str">
        <f>IF(ISBLANK(Paramètres!$B50),"",COUNTIF(Codes!CF51,1))</f>
        <v/>
      </c>
      <c r="CE44" s="54" t="str">
        <f>IF(ISBLANK(Paramètres!$B50),"",COUNTIF(Codes!CG51,1))</f>
        <v/>
      </c>
      <c r="CF44" s="54" t="str">
        <f>IF(ISBLANK(Paramètres!$B50),"",COUNTIF(Codes!CH51,1))</f>
        <v/>
      </c>
      <c r="CG44" s="54" t="str">
        <f>IF(ISBLANK(Paramètres!$B50),"",COUNTIF(Codes!CI51,1))</f>
        <v/>
      </c>
      <c r="CH44" s="54" t="str">
        <f>IF(ISBLANK(Paramètres!$B50),"",COUNTIF(Codes!CJ51,1))</f>
        <v/>
      </c>
      <c r="CI44" s="54" t="str">
        <f>IF(ISBLANK(Paramètres!$B50),"",COUNTIF(Codes!CK51,1))</f>
        <v/>
      </c>
      <c r="CJ44" s="54" t="str">
        <f>IF(ISBLANK(Paramètres!$B50),"",COUNTIF(Codes!CL51,1))</f>
        <v/>
      </c>
      <c r="CK44" s="54" t="str">
        <f>IF(ISBLANK(Paramètres!$B50),"",COUNTIF(Codes!CM51,1))</f>
        <v/>
      </c>
      <c r="CL44" s="54" t="str">
        <f>IF(ISBLANK(Paramètres!$B50),"",COUNTIF(Codes!CN51,1))</f>
        <v/>
      </c>
      <c r="CM44" s="54" t="str">
        <f>IF(ISBLANK(Paramètres!$B50),"",COUNTIF(Codes!CO51,1))</f>
        <v/>
      </c>
      <c r="CN44" s="54" t="str">
        <f>IF(ISBLANK(Paramètres!$B50),"",COUNTIF(Codes!CP51,1))</f>
        <v/>
      </c>
      <c r="CO44" s="54" t="str">
        <f>IF(ISBLANK(Paramètres!$B50),"",COUNTIF(Codes!CQ51,1))</f>
        <v/>
      </c>
      <c r="CP44" s="54" t="str">
        <f>IF(ISBLANK(Paramètres!$B50),"",COUNTIF(Codes!CR51,1))</f>
        <v/>
      </c>
      <c r="CQ44" s="54" t="str">
        <f>IF(ISBLANK(Paramètres!$B50),"",COUNTIF(Codes!CS51,1))</f>
        <v/>
      </c>
      <c r="CR44" s="54" t="str">
        <f>IF(ISBLANK(Paramètres!$B50),"",COUNTIF(Codes!CT51,1))</f>
        <v/>
      </c>
      <c r="CS44" s="54" t="str">
        <f>IF(ISBLANK(Paramètres!$B50),"",COUNTIF(Codes!CU51,1))</f>
        <v/>
      </c>
      <c r="CT44" s="54" t="str">
        <f>IF(ISBLANK(Paramètres!$B50),"",COUNTIF(Codes!CV51,1))</f>
        <v/>
      </c>
      <c r="CU44" s="54" t="str">
        <f>IF(ISBLANK(Paramètres!$B50),"",COUNTIF(Codes!CW51,1))</f>
        <v/>
      </c>
      <c r="CV44" s="54" t="str">
        <f>IF(ISBLANK(Paramètres!$B50),"",COUNTIF(Codes!CX51,1))</f>
        <v/>
      </c>
      <c r="CW44" s="54" t="str">
        <f>IF(ISBLANK(Paramètres!$B50),"",COUNTIF(Codes!CY51,1))</f>
        <v/>
      </c>
      <c r="CX44" s="54" t="str">
        <f>IF(ISBLANK(Paramètres!$B50),"",COUNTIF(Codes!CZ51,1))</f>
        <v/>
      </c>
      <c r="CY44" s="54" t="str">
        <f>IF(ISBLANK(Paramètres!$B50),"",COUNTIF(Codes!DA51,1))</f>
        <v/>
      </c>
      <c r="CZ44" s="54" t="str">
        <f>IF(ISBLANK(Paramètres!$B50),"",COUNTIF(Codes!DB51,1))</f>
        <v/>
      </c>
      <c r="DA44" s="54" t="str">
        <f>IF(ISBLANK(Paramètres!$B50),"",COUNTIF(Codes!DC51,1))</f>
        <v/>
      </c>
      <c r="DB44" s="54" t="str">
        <f>IF(ISBLANK(Paramètres!$B50),"",COUNTIF(Codes!DD51,1))</f>
        <v/>
      </c>
      <c r="DC44" s="54" t="str">
        <f>IF(ISBLANK(Paramètres!$B50),"",COUNTIF(Codes!DE51,1))</f>
        <v/>
      </c>
      <c r="DD44" s="54" t="str">
        <f>IF(ISBLANK(Paramètres!$B50),"",COUNTIF(Codes!DF51,1))</f>
        <v/>
      </c>
      <c r="DE44" s="54" t="str">
        <f>IF(ISBLANK(Paramètres!$B50),"",COUNTIF(Codes!DG51,1))</f>
        <v/>
      </c>
      <c r="DF44" s="54" t="str">
        <f>IF(ISBLANK(Paramètres!$B50),"",COUNTIF(Codes!DH51,1))</f>
        <v/>
      </c>
      <c r="DG44" s="54" t="str">
        <f>IF(ISBLANK(Paramètres!$B50),"",COUNTIF(Codes!DI51,1))</f>
        <v/>
      </c>
      <c r="DH44" s="54" t="str">
        <f>IF(ISBLANK(Paramètres!$B50),"",COUNTIF(Codes!DJ51,1))</f>
        <v/>
      </c>
      <c r="DI44" s="54" t="str">
        <f>IF(ISBLANK(Paramètres!$B50),"",COUNTIF(Codes!DK51,1))</f>
        <v/>
      </c>
      <c r="DJ44" s="54" t="str">
        <f>IF(ISBLANK(Paramètres!$B50),"",COUNTIF(Codes!DL51,1))</f>
        <v/>
      </c>
      <c r="DK44" s="54" t="str">
        <f>IF(ISBLANK(Paramètres!$B50),"",COUNTIF(Codes!DM51,1))</f>
        <v/>
      </c>
      <c r="DL44" s="54" t="str">
        <f>IF(ISBLANK(Paramètres!$B50),"",COUNTIF(Codes!DN51,1))</f>
        <v/>
      </c>
      <c r="DM44" s="54" t="str">
        <f>IF(ISBLANK(Paramètres!$B50),"",COUNTIF(Codes!DO51,1))</f>
        <v/>
      </c>
      <c r="DN44" s="54" t="str">
        <f>IF(ISBLANK(Paramètres!$B50),"",COUNTIF(Codes!DP51,1))</f>
        <v/>
      </c>
      <c r="DO44" s="54" t="str">
        <f>IF(ISBLANK(Paramètres!$B50),"",COUNTIF(Codes!DQ51,1))</f>
        <v/>
      </c>
      <c r="DP44" s="54" t="str">
        <f>IF(ISBLANK(Paramètres!$B50),"",COUNTIF(Codes!DR51,1))</f>
        <v/>
      </c>
      <c r="DQ44" s="54" t="str">
        <f>IF(ISBLANK(Paramètres!$B50),"",COUNTIF(Codes!DS51,1))</f>
        <v/>
      </c>
      <c r="DR44" s="54" t="str">
        <f>IF(ISBLANK(Paramètres!$B50),"",COUNTIF(Codes!DT51,1))</f>
        <v/>
      </c>
      <c r="DS44" s="54" t="str">
        <f>IF(ISBLANK(Paramètres!$B50),"",COUNTIF(Codes!DU51,1))</f>
        <v/>
      </c>
      <c r="DT44" s="54" t="str">
        <f>IF(ISBLANK(Paramètres!$B50),"",COUNTIF(Codes!DV51,1))</f>
        <v/>
      </c>
      <c r="DU44" s="54" t="str">
        <f>IF(ISBLANK(Paramètres!$B50),"",COUNTIF(Codes!DW51,1))</f>
        <v/>
      </c>
      <c r="DV44" s="54" t="str">
        <f>IF(ISBLANK(Paramètres!$B50),"",COUNTIF(Codes!DX51,1))</f>
        <v/>
      </c>
      <c r="DW44" s="54" t="str">
        <f>IF(ISBLANK(Paramètres!$B50),"",COUNTIF(Codes!DY51,1))</f>
        <v/>
      </c>
      <c r="DX44" s="54" t="str">
        <f>IF(ISBLANK(Paramètres!$B50),"",COUNTIF(Codes!DZ51,1))</f>
        <v/>
      </c>
      <c r="DY44" s="54" t="str">
        <f>IF(ISBLANK(Paramètres!$B50),"",COUNTIF(Codes!EA51,1))</f>
        <v/>
      </c>
      <c r="DZ44" s="54" t="str">
        <f>IF(ISBLANK(Paramètres!$B50),"",COUNTIF(Codes!EB51,1))</f>
        <v/>
      </c>
      <c r="EA44" s="54" t="str">
        <f>IF(ISBLANK(Paramètres!$B50),"",COUNTIF(Codes!EC51,1))</f>
        <v/>
      </c>
      <c r="EB44" s="54" t="str">
        <f>IF(ISBLANK(Paramètres!$B50),"",COUNTIF(Codes!ED51,1))</f>
        <v/>
      </c>
      <c r="EC44" s="54" t="str">
        <f>IF(ISBLANK(Paramètres!$B50),"",COUNTIF(Codes!EE51,1))</f>
        <v/>
      </c>
      <c r="ED44" s="54" t="str">
        <f>IF(ISBLANK(Paramètres!$B50),"",COUNTIF(Codes!EF51,1))</f>
        <v/>
      </c>
      <c r="EE44" s="54" t="str">
        <f>IF(ISBLANK(Paramètres!$B50),"",COUNTIF(Codes!EG51,1))</f>
        <v/>
      </c>
      <c r="EF44" s="54" t="str">
        <f>IF(ISBLANK(Paramètres!$B50),"",COUNTIF(Codes!EH51,1))</f>
        <v/>
      </c>
      <c r="EG44" s="54" t="str">
        <f>IF(ISBLANK(Paramètres!$B50),"",COUNTIF(Codes!EI51,1))</f>
        <v/>
      </c>
      <c r="EH44" s="54" t="str">
        <f>IF(ISBLANK(Paramètres!$B50),"",COUNTIF(Codes!EJ51,1))</f>
        <v/>
      </c>
      <c r="EI44" s="54" t="str">
        <f>IF(ISBLANK(Paramètres!$B50),"",COUNTIF(Codes!EK51,1))</f>
        <v/>
      </c>
      <c r="EJ44" s="54" t="str">
        <f>IF(ISBLANK(Paramètres!$B50),"",COUNTIF(Codes!EL51,1))</f>
        <v/>
      </c>
      <c r="EK44" s="54" t="str">
        <f>IF(ISBLANK(Paramètres!$B50),"",COUNTIF(Codes!EM51,1))</f>
        <v/>
      </c>
      <c r="EL44" s="54" t="str">
        <f>IF(ISBLANK(Paramètres!$B50),"",COUNTIF(Codes!EN51,1))</f>
        <v/>
      </c>
      <c r="EM44" s="54" t="str">
        <f>IF(ISBLANK(Paramètres!$B50),"",COUNTIF(Codes!EO51,1))</f>
        <v/>
      </c>
      <c r="EN44" s="54" t="str">
        <f>IF(ISBLANK(Paramètres!$B50),"",COUNTIF(Codes!EP51,1))</f>
        <v/>
      </c>
      <c r="EO44" s="54" t="str">
        <f>IF(ISBLANK(Paramètres!$B50),"",COUNTIF(Codes!EQ51,1))</f>
        <v/>
      </c>
      <c r="EP44" s="54" t="str">
        <f>IF(ISBLANK(Paramètres!$B50),"",COUNTIF(Codes!ER51,1))</f>
        <v/>
      </c>
      <c r="EQ44" s="54" t="str">
        <f>IF(ISBLANK(Paramètres!$B50),"",COUNTIF(Codes!ES51,1))</f>
        <v/>
      </c>
      <c r="ER44" s="54" t="str">
        <f>IF(ISBLANK(Paramètres!$B50),"",COUNTIF(Codes!ET51,1))</f>
        <v/>
      </c>
      <c r="ES44" s="54" t="str">
        <f>IF(ISBLANK(Paramètres!$B50),"",COUNTIF(Codes!EU51,1))</f>
        <v/>
      </c>
      <c r="ET44" s="54" t="str">
        <f>IF(ISBLANK(Paramètres!$B50),"",COUNTIF(Codes!EV51,1))</f>
        <v/>
      </c>
      <c r="EU44" s="54" t="str">
        <f>IF(ISBLANK(Paramètres!$B50),"",COUNTIF(Codes!EW51,1))</f>
        <v/>
      </c>
      <c r="EV44" s="54" t="str">
        <f>IF(ISBLANK(Paramètres!$B50),"",COUNTIF(Codes!EX51,1))</f>
        <v/>
      </c>
      <c r="EW44" s="54" t="str">
        <f>IF(ISBLANK(Paramètres!$B50),"",COUNTIF(Codes!EY51,1))</f>
        <v/>
      </c>
      <c r="EX44" s="54" t="str">
        <f>IF(ISBLANK(Paramètres!$B50),"",COUNTIF(Codes!EZ51,1))</f>
        <v/>
      </c>
      <c r="EY44" s="54" t="str">
        <f>IF(ISBLANK(Paramètres!$B50),"",COUNTIF(Codes!FA51,1))</f>
        <v/>
      </c>
      <c r="EZ44" s="54" t="str">
        <f>IF(ISBLANK(Paramètres!$B50),"",COUNTIF(Codes!FB51,1))</f>
        <v/>
      </c>
      <c r="FA44" s="54" t="str">
        <f>IF(ISBLANK(Paramètres!$B50),"",COUNTIF(Codes!FC51,1))</f>
        <v/>
      </c>
      <c r="FB44" s="54" t="str">
        <f>IF(ISBLANK(Paramètres!$B50),"",COUNTIF(Codes!FD51,1))</f>
        <v/>
      </c>
      <c r="FC44" s="54" t="str">
        <f>IF(ISBLANK(Paramètres!$B50),"",COUNTIF(Codes!FE51,1))</f>
        <v/>
      </c>
      <c r="FD44" s="54" t="str">
        <f>IF(ISBLANK(Paramètres!$B50),"",COUNTIF(Codes!FF51,1))</f>
        <v/>
      </c>
      <c r="FE44" s="54" t="str">
        <f>IF(ISBLANK(Paramètres!$B50),"",COUNTIF(Codes!FG51,1))</f>
        <v/>
      </c>
      <c r="FF44" s="54" t="str">
        <f>IF(ISBLANK(Paramètres!$B50),"",COUNTIF(Codes!FH51,1))</f>
        <v/>
      </c>
      <c r="FG44" s="54" t="str">
        <f>IF(ISBLANK(Paramètres!$B50),"",COUNTIF(Codes!FI51,1))</f>
        <v/>
      </c>
      <c r="FH44" s="54" t="str">
        <f>IF(ISBLANK(Paramètres!$B50),"",COUNTIF(Codes!FJ51,1))</f>
        <v/>
      </c>
      <c r="FI44" s="54" t="str">
        <f>IF(ISBLANK(Paramètres!$B50),"",COUNTIF(Codes!FK51,1))</f>
        <v/>
      </c>
      <c r="FJ44" s="54" t="str">
        <f>IF(ISBLANK(Paramètres!$B50),"",COUNTIF(Codes!FL51,1))</f>
        <v/>
      </c>
      <c r="FK44" s="54" t="str">
        <f>IF(ISBLANK(Paramètres!$B50),"",COUNTIF(Codes!FM51,1))</f>
        <v/>
      </c>
      <c r="FL44" s="54" t="str">
        <f>IF(ISBLANK(Paramètres!$B50),"",COUNTIF(Codes!FN51,1))</f>
        <v/>
      </c>
      <c r="FM44" s="54" t="str">
        <f>IF(ISBLANK(Paramètres!$B50),"",COUNTIF(Codes!FO51,1))</f>
        <v/>
      </c>
      <c r="FN44" s="54" t="str">
        <f>IF(ISBLANK(Paramètres!$B50),"",COUNTIF(Codes!FP51,1))</f>
        <v/>
      </c>
      <c r="FO44" s="54" t="str">
        <f>IF(ISBLANK(Paramètres!$B50),"",COUNTIF(Codes!FQ51,1))</f>
        <v/>
      </c>
      <c r="FP44" s="54" t="str">
        <f>IF(ISBLANK(Paramètres!$B50),"",COUNTIF(Codes!FR51,1))</f>
        <v/>
      </c>
      <c r="FQ44" s="54" t="str">
        <f>IF(ISBLANK(Paramètres!$B50),"",COUNTIF(Codes!FS51,1))</f>
        <v/>
      </c>
      <c r="FR44" s="54" t="str">
        <f>IF(ISBLANK(Paramètres!$B50),"",COUNTIF(Codes!FT51,1))</f>
        <v/>
      </c>
      <c r="FS44" s="54" t="str">
        <f>IF(ISBLANK(Paramètres!$B50),"",COUNTIF(Codes!FU51,1))</f>
        <v/>
      </c>
      <c r="FT44" s="54" t="str">
        <f>IF(ISBLANK(Paramètres!$B50),"",COUNTIF(Codes!FV51,1))</f>
        <v/>
      </c>
      <c r="FU44" s="54" t="str">
        <f>IF(ISBLANK(Paramètres!$B50),"",COUNTIF(Codes!FW51,1))</f>
        <v/>
      </c>
      <c r="FV44" s="54" t="str">
        <f>IF(ISBLANK(Paramètres!$B50),"",COUNTIF(Codes!FX51,1))</f>
        <v/>
      </c>
      <c r="FW44" s="54" t="str">
        <f>IF(ISBLANK(Paramètres!$B50),"",COUNTIF(Codes!FY51,1))</f>
        <v/>
      </c>
      <c r="FX44" s="54" t="str">
        <f>IF(ISBLANK(Paramètres!$B50),"",COUNTIF(Codes!FZ51,1))</f>
        <v/>
      </c>
      <c r="FY44" s="54" t="str">
        <f>IF(ISBLANK(Paramètres!$B50),"",COUNTIF(Codes!GA51,1))</f>
        <v/>
      </c>
      <c r="FZ44" s="54" t="str">
        <f>IF(ISBLANK(Paramètres!$B50),"",COUNTIF(Codes!GB51,1))</f>
        <v/>
      </c>
      <c r="GA44" s="54" t="str">
        <f>IF(ISBLANK(Paramètres!$B50),"",COUNTIF(Codes!GC51,1))</f>
        <v/>
      </c>
      <c r="GB44" s="54" t="str">
        <f>IF(ISBLANK(Paramètres!$B50),"",COUNTIF(Codes!GD51,1))</f>
        <v/>
      </c>
      <c r="GC44" s="54" t="str">
        <f>IF(ISBLANK(Paramètres!$B50),"",COUNTIF(Codes!GE51,1))</f>
        <v/>
      </c>
      <c r="GD44" s="54" t="str">
        <f>IF(ISBLANK(Paramètres!$B50),"",COUNTIF(Codes!GF51,1))</f>
        <v/>
      </c>
      <c r="GE44" s="54" t="str">
        <f>IF(ISBLANK(Paramètres!$B50),"",COUNTIF(Codes!GG51,1))</f>
        <v/>
      </c>
      <c r="GF44" s="54" t="str">
        <f>IF(ISBLANK(Paramètres!$B50),"",COUNTIF(Codes!GH51,1))</f>
        <v/>
      </c>
      <c r="GG44" s="54" t="str">
        <f>IF(ISBLANK(Paramètres!$B50),"",COUNTIF(Codes!GI51,1))</f>
        <v/>
      </c>
      <c r="GH44" s="54" t="str">
        <f>IF(ISBLANK(Paramètres!$B50),"",COUNTIF(Codes!GJ51,1))</f>
        <v/>
      </c>
      <c r="GI44" s="54" t="str">
        <f>IF(ISBLANK(Paramètres!$B50),"",COUNTIF(Codes!GK51,1))</f>
        <v/>
      </c>
      <c r="GJ44" s="54" t="str">
        <f>IF(ISBLANK(Paramètres!$B50),"",COUNTIF(Codes!GL51,1))</f>
        <v/>
      </c>
      <c r="GK44" s="54" t="str">
        <f>IF(ISBLANK(Paramètres!$B50),"",COUNTIF(Codes!GM51,1))</f>
        <v/>
      </c>
      <c r="GL44" s="54" t="str">
        <f>IF(ISBLANK(Paramètres!$B50),"",COUNTIF(Codes!GN51,1))</f>
        <v/>
      </c>
      <c r="GM44" s="54" t="str">
        <f>IF(ISBLANK(Paramètres!B50),"",AVERAGE(B44:CX44))</f>
        <v/>
      </c>
      <c r="GN44" s="54" t="str">
        <f>IF(ISBLANK(Paramètres!B50),"",AVERAGE(CY44:GL44))</f>
        <v/>
      </c>
      <c r="GO44" s="54" t="str">
        <f>IF(ISBLANK(Paramètres!B50),"",AVERAGE(C44:GL44))</f>
        <v/>
      </c>
      <c r="GP44" s="54" t="str">
        <f>IF(ISBLANK(Paramètres!B50),"",AVERAGE(CY44:DZ44))</f>
        <v/>
      </c>
      <c r="GQ44" s="54" t="str">
        <f>IF(ISBLANK(Paramètres!B50),"",AVERAGE(EA44:FK44))</f>
        <v/>
      </c>
      <c r="GR44" s="54" t="str">
        <f>IF(ISBLANK(Paramètres!B50),"",AVERAGE(FL44:FW44))</f>
        <v/>
      </c>
      <c r="GS44" s="54" t="str">
        <f>IF(ISBLANK(Paramètres!B50),"",AVERAGE(FX44:GL44))</f>
        <v/>
      </c>
      <c r="GT44" s="54" t="str">
        <f>IF(ISBLANK(Paramètres!B50),"",AVERAGE(Calculs!M44:R44,Calculs!AN44:AY44,Calculs!BE44:BI44,Calculs!BT44:BX44,Calculs!CD44:CO44))</f>
        <v/>
      </c>
      <c r="GU44" s="54" t="str">
        <f>IF(ISBLANK(Paramètres!B50),"",AVERAGE(Calculs!AI44:AM44,Calculs!BJ44:BP44,Calculs!BY44:CC44))</f>
        <v/>
      </c>
      <c r="GV44" s="54" t="str">
        <f>IF(ISBLANK(Paramètres!B50),"",AVERAGE(Calculs!B44:L44,Calculs!S44:AH44,Calculs!AZ44:BD44,Calculs!BQ44:BS44))</f>
        <v/>
      </c>
      <c r="GW44" s="54" t="str">
        <f>IF(ISBLANK(Paramètres!B50),"",AVERAGE(CP44:CX44))</f>
        <v/>
      </c>
    </row>
    <row r="45" spans="1:205" s="23" customFormat="1" ht="24" customHeight="1" thickBot="1" x14ac:dyDescent="0.4">
      <c r="A45" s="22" t="str">
        <f>Codes!C52</f>
        <v/>
      </c>
      <c r="B45" s="54" t="str">
        <f>IF(ISBLANK(Paramètres!$B51),"",COUNTIF(Codes!D52,1))</f>
        <v/>
      </c>
      <c r="C45" s="54" t="str">
        <f>IF(ISBLANK(Paramètres!$B51),"",COUNTIF(Codes!E52,1))</f>
        <v/>
      </c>
      <c r="D45" s="54" t="str">
        <f>IF(ISBLANK(Paramètres!$B51),"",COUNTIF(Codes!F52,1))</f>
        <v/>
      </c>
      <c r="E45" s="54" t="str">
        <f>IF(ISBLANK(Paramètres!$B51),"",COUNTIF(Codes!G52,1))</f>
        <v/>
      </c>
      <c r="F45" s="54" t="str">
        <f>IF(ISBLANK(Paramètres!$B51),"",COUNTIF(Codes!H52,1))</f>
        <v/>
      </c>
      <c r="G45" s="54" t="str">
        <f>IF(ISBLANK(Paramètres!$B51),"",COUNTIF(Codes!I52,1))</f>
        <v/>
      </c>
      <c r="H45" s="54" t="str">
        <f>IF(ISBLANK(Paramètres!$B51),"",COUNTIF(Codes!J52,1))</f>
        <v/>
      </c>
      <c r="I45" s="54" t="str">
        <f>IF(ISBLANK(Paramètres!$B51),"",COUNTIF(Codes!K52,1))</f>
        <v/>
      </c>
      <c r="J45" s="54" t="str">
        <f>IF(ISBLANK(Paramètres!$B51),"",COUNTIF(Codes!L52,1))</f>
        <v/>
      </c>
      <c r="K45" s="54" t="str">
        <f>IF(ISBLANK(Paramètres!$B51),"",COUNTIF(Codes!M52,1))</f>
        <v/>
      </c>
      <c r="L45" s="54" t="str">
        <f>IF(ISBLANK(Paramètres!$B51),"",COUNTIF(Codes!N52,1))</f>
        <v/>
      </c>
      <c r="M45" s="54" t="str">
        <f>IF(ISBLANK(Paramètres!$B51),"",COUNTIF(Codes!O52,1))</f>
        <v/>
      </c>
      <c r="N45" s="54" t="str">
        <f>IF(ISBLANK(Paramètres!$B51),"",COUNTIF(Codes!P52,1))</f>
        <v/>
      </c>
      <c r="O45" s="54" t="str">
        <f>IF(ISBLANK(Paramètres!$B51),"",COUNTIF(Codes!Q52,1))</f>
        <v/>
      </c>
      <c r="P45" s="54" t="str">
        <f>IF(ISBLANK(Paramètres!$B51),"",COUNTIF(Codes!R52,1))</f>
        <v/>
      </c>
      <c r="Q45" s="54" t="str">
        <f>IF(ISBLANK(Paramètres!$B51),"",COUNTIF(Codes!S52,1))</f>
        <v/>
      </c>
      <c r="R45" s="54" t="str">
        <f>IF(ISBLANK(Paramètres!$B51),"",COUNTIF(Codes!T52,1))</f>
        <v/>
      </c>
      <c r="S45" s="54" t="str">
        <f>IF(ISBLANK(Paramètres!$B51),"",COUNTIF(Codes!U52,1))</f>
        <v/>
      </c>
      <c r="T45" s="54" t="str">
        <f>IF(ISBLANK(Paramètres!$B51),"",COUNTIF(Codes!V52,1))</f>
        <v/>
      </c>
      <c r="U45" s="54" t="str">
        <f>IF(ISBLANK(Paramètres!$B51),"",COUNTIF(Codes!W52,1))</f>
        <v/>
      </c>
      <c r="V45" s="54" t="str">
        <f>IF(ISBLANK(Paramètres!$B51),"",COUNTIF(Codes!X52,1))</f>
        <v/>
      </c>
      <c r="W45" s="54" t="str">
        <f>IF(ISBLANK(Paramètres!$B51),"",COUNTIF(Codes!Y52,1))</f>
        <v/>
      </c>
      <c r="X45" s="54" t="str">
        <f>IF(ISBLANK(Paramètres!$B51),"",COUNTIF(Codes!Z52,1))</f>
        <v/>
      </c>
      <c r="Y45" s="54" t="str">
        <f>IF(ISBLANK(Paramètres!$B51),"",COUNTIF(Codes!AA52,1))</f>
        <v/>
      </c>
      <c r="Z45" s="54" t="str">
        <f>IF(ISBLANK(Paramètres!$B51),"",COUNTIF(Codes!AB52,1))</f>
        <v/>
      </c>
      <c r="AA45" s="54" t="str">
        <f>IF(ISBLANK(Paramètres!$B51),"",COUNTIF(Codes!AC52,1))</f>
        <v/>
      </c>
      <c r="AB45" s="54" t="str">
        <f>IF(ISBLANK(Paramètres!$B51),"",COUNTIF(Codes!AD52,1))</f>
        <v/>
      </c>
      <c r="AC45" s="54" t="str">
        <f>IF(ISBLANK(Paramètres!$B51),"",COUNTIF(Codes!AE52,1))</f>
        <v/>
      </c>
      <c r="AD45" s="54" t="str">
        <f>IF(ISBLANK(Paramètres!$B51),"",COUNTIF(Codes!AF52,1))</f>
        <v/>
      </c>
      <c r="AE45" s="54" t="str">
        <f>IF(ISBLANK(Paramètres!$B51),"",COUNTIF(Codes!AG52,1))</f>
        <v/>
      </c>
      <c r="AF45" s="54" t="str">
        <f>IF(ISBLANK(Paramètres!$B51),"",COUNTIF(Codes!AH52,1))</f>
        <v/>
      </c>
      <c r="AG45" s="54" t="str">
        <f>IF(ISBLANK(Paramètres!$B51),"",COUNTIF(Codes!AI52,1))</f>
        <v/>
      </c>
      <c r="AH45" s="54" t="str">
        <f>IF(ISBLANK(Paramètres!$B51),"",COUNTIF(Codes!AJ52,1))</f>
        <v/>
      </c>
      <c r="AI45" s="54" t="str">
        <f>IF(ISBLANK(Paramètres!$B51),"",COUNTIF(Codes!AK52,1))</f>
        <v/>
      </c>
      <c r="AJ45" s="54" t="str">
        <f>IF(ISBLANK(Paramètres!$B51),"",COUNTIF(Codes!AL52,1))</f>
        <v/>
      </c>
      <c r="AK45" s="54" t="str">
        <f>IF(ISBLANK(Paramètres!$B51),"",COUNTIF(Codes!AM52,1))</f>
        <v/>
      </c>
      <c r="AL45" s="54" t="str">
        <f>IF(ISBLANK(Paramètres!$B51),"",COUNTIF(Codes!AN52,1))</f>
        <v/>
      </c>
      <c r="AM45" s="54" t="str">
        <f>IF(ISBLANK(Paramètres!$B51),"",COUNTIF(Codes!AO52,1))</f>
        <v/>
      </c>
      <c r="AN45" s="54" t="str">
        <f>IF(ISBLANK(Paramètres!$B51),"",COUNTIF(Codes!AP52,1))</f>
        <v/>
      </c>
      <c r="AO45" s="54" t="str">
        <f>IF(ISBLANK(Paramètres!$B51),"",COUNTIF(Codes!AQ52,1))</f>
        <v/>
      </c>
      <c r="AP45" s="54" t="str">
        <f>IF(ISBLANK(Paramètres!$B51),"",COUNTIF(Codes!AR52,1))</f>
        <v/>
      </c>
      <c r="AQ45" s="54" t="str">
        <f>IF(ISBLANK(Paramètres!$B51),"",COUNTIF(Codes!AS52,1))</f>
        <v/>
      </c>
      <c r="AR45" s="54" t="str">
        <f>IF(ISBLANK(Paramètres!$B51),"",COUNTIF(Codes!AT52,1))</f>
        <v/>
      </c>
      <c r="AS45" s="54" t="str">
        <f>IF(ISBLANK(Paramètres!$B51),"",COUNTIF(Codes!AU52,1))</f>
        <v/>
      </c>
      <c r="AT45" s="54" t="str">
        <f>IF(ISBLANK(Paramètres!$B51),"",COUNTIF(Codes!AV52,1))</f>
        <v/>
      </c>
      <c r="AU45" s="54" t="str">
        <f>IF(ISBLANK(Paramètres!$B51),"",COUNTIF(Codes!AW52,1))</f>
        <v/>
      </c>
      <c r="AV45" s="54" t="str">
        <f>IF(ISBLANK(Paramètres!$B51),"",COUNTIF(Codes!AX52,1))</f>
        <v/>
      </c>
      <c r="AW45" s="54" t="str">
        <f>IF(ISBLANK(Paramètres!$B51),"",COUNTIF(Codes!AY52,1))</f>
        <v/>
      </c>
      <c r="AX45" s="54" t="str">
        <f>IF(ISBLANK(Paramètres!$B51),"",COUNTIF(Codes!AZ52,1))</f>
        <v/>
      </c>
      <c r="AY45" s="54" t="str">
        <f>IF(ISBLANK(Paramètres!$B51),"",COUNTIF(Codes!BA52,1))</f>
        <v/>
      </c>
      <c r="AZ45" s="54" t="str">
        <f>IF(ISBLANK(Paramètres!$B51),"",COUNTIF(Codes!BB52,1))</f>
        <v/>
      </c>
      <c r="BA45" s="54" t="str">
        <f>IF(ISBLANK(Paramètres!$B51),"",COUNTIF(Codes!BC52,1))</f>
        <v/>
      </c>
      <c r="BB45" s="54" t="str">
        <f>IF(ISBLANK(Paramètres!$B51),"",COUNTIF(Codes!BD52,1))</f>
        <v/>
      </c>
      <c r="BC45" s="54" t="str">
        <f>IF(ISBLANK(Paramètres!$B51),"",COUNTIF(Codes!BE52,1))</f>
        <v/>
      </c>
      <c r="BD45" s="54" t="str">
        <f>IF(ISBLANK(Paramètres!$B51),"",COUNTIF(Codes!BF52,1))</f>
        <v/>
      </c>
      <c r="BE45" s="54" t="str">
        <f>IF(ISBLANK(Paramètres!$B51),"",COUNTIF(Codes!BG52,1))</f>
        <v/>
      </c>
      <c r="BF45" s="54" t="str">
        <f>IF(ISBLANK(Paramètres!$B51),"",COUNTIF(Codes!BH52,1))</f>
        <v/>
      </c>
      <c r="BG45" s="54" t="str">
        <f>IF(ISBLANK(Paramètres!$B51),"",COUNTIF(Codes!BI52,1))</f>
        <v/>
      </c>
      <c r="BH45" s="54" t="str">
        <f>IF(ISBLANK(Paramètres!$B51),"",COUNTIF(Codes!BJ52,1))</f>
        <v/>
      </c>
      <c r="BI45" s="54" t="str">
        <f>IF(ISBLANK(Paramètres!$B51),"",COUNTIF(Codes!BK52,1))</f>
        <v/>
      </c>
      <c r="BJ45" s="54" t="str">
        <f>IF(ISBLANK(Paramètres!$B51),"",COUNTIF(Codes!BL52,1))</f>
        <v/>
      </c>
      <c r="BK45" s="54" t="str">
        <f>IF(ISBLANK(Paramètres!$B51),"",COUNTIF(Codes!BM52,1))</f>
        <v/>
      </c>
      <c r="BL45" s="54" t="str">
        <f>IF(ISBLANK(Paramètres!$B51),"",COUNTIF(Codes!BN52,1))</f>
        <v/>
      </c>
      <c r="BM45" s="54" t="str">
        <f>IF(ISBLANK(Paramètres!$B51),"",COUNTIF(Codes!BO52,1))</f>
        <v/>
      </c>
      <c r="BN45" s="54" t="str">
        <f>IF(ISBLANK(Paramètres!$B51),"",COUNTIF(Codes!BP52,1))</f>
        <v/>
      </c>
      <c r="BO45" s="54" t="str">
        <f>IF(ISBLANK(Paramètres!$B51),"",COUNTIF(Codes!BQ52,1))</f>
        <v/>
      </c>
      <c r="BP45" s="54" t="str">
        <f>IF(ISBLANK(Paramètres!$B51),"",COUNTIF(Codes!BR52,1))</f>
        <v/>
      </c>
      <c r="BQ45" s="54" t="str">
        <f>IF(ISBLANK(Paramètres!$B51),"",COUNTIF(Codes!BS52,1))</f>
        <v/>
      </c>
      <c r="BR45" s="54" t="str">
        <f>IF(ISBLANK(Paramètres!$B51),"",COUNTIF(Codes!BT52,1))</f>
        <v/>
      </c>
      <c r="BS45" s="54" t="str">
        <f>IF(ISBLANK(Paramètres!$B51),"",COUNTIF(Codes!BU52,1))</f>
        <v/>
      </c>
      <c r="BT45" s="54" t="str">
        <f>IF(ISBLANK(Paramètres!$B51),"",COUNTIF(Codes!BV52,1))</f>
        <v/>
      </c>
      <c r="BU45" s="54" t="str">
        <f>IF(ISBLANK(Paramètres!$B51),"",COUNTIF(Codes!BW52,1))</f>
        <v/>
      </c>
      <c r="BV45" s="54" t="str">
        <f>IF(ISBLANK(Paramètres!$B51),"",COUNTIF(Codes!BX52,1))</f>
        <v/>
      </c>
      <c r="BW45" s="54" t="str">
        <f>IF(ISBLANK(Paramètres!$B51),"",COUNTIF(Codes!BY52,1))</f>
        <v/>
      </c>
      <c r="BX45" s="54" t="str">
        <f>IF(ISBLANK(Paramètres!$B51),"",COUNTIF(Codes!BZ52,1))</f>
        <v/>
      </c>
      <c r="BY45" s="54" t="str">
        <f>IF(ISBLANK(Paramètres!$B51),"",COUNTIF(Codes!CA52,1))</f>
        <v/>
      </c>
      <c r="BZ45" s="54" t="str">
        <f>IF(ISBLANK(Paramètres!$B51),"",COUNTIF(Codes!CB52,1))</f>
        <v/>
      </c>
      <c r="CA45" s="54" t="str">
        <f>IF(ISBLANK(Paramètres!$B51),"",COUNTIF(Codes!CC52,1))</f>
        <v/>
      </c>
      <c r="CB45" s="54" t="str">
        <f>IF(ISBLANK(Paramètres!$B51),"",COUNTIF(Codes!CD52,1))</f>
        <v/>
      </c>
      <c r="CC45" s="54" t="str">
        <f>IF(ISBLANK(Paramètres!$B51),"",COUNTIF(Codes!CE52,1))</f>
        <v/>
      </c>
      <c r="CD45" s="54" t="str">
        <f>IF(ISBLANK(Paramètres!$B51),"",COUNTIF(Codes!CF52,1))</f>
        <v/>
      </c>
      <c r="CE45" s="54" t="str">
        <f>IF(ISBLANK(Paramètres!$B51),"",COUNTIF(Codes!CG52,1))</f>
        <v/>
      </c>
      <c r="CF45" s="54" t="str">
        <f>IF(ISBLANK(Paramètres!$B51),"",COUNTIF(Codes!CH52,1))</f>
        <v/>
      </c>
      <c r="CG45" s="54" t="str">
        <f>IF(ISBLANK(Paramètres!$B51),"",COUNTIF(Codes!CI52,1))</f>
        <v/>
      </c>
      <c r="CH45" s="54" t="str">
        <f>IF(ISBLANK(Paramètres!$B51),"",COUNTIF(Codes!CJ52,1))</f>
        <v/>
      </c>
      <c r="CI45" s="54" t="str">
        <f>IF(ISBLANK(Paramètres!$B51),"",COUNTIF(Codes!CK52,1))</f>
        <v/>
      </c>
      <c r="CJ45" s="54" t="str">
        <f>IF(ISBLANK(Paramètres!$B51),"",COUNTIF(Codes!CL52,1))</f>
        <v/>
      </c>
      <c r="CK45" s="54" t="str">
        <f>IF(ISBLANK(Paramètres!$B51),"",COUNTIF(Codes!CM52,1))</f>
        <v/>
      </c>
      <c r="CL45" s="54" t="str">
        <f>IF(ISBLANK(Paramètres!$B51),"",COUNTIF(Codes!CN52,1))</f>
        <v/>
      </c>
      <c r="CM45" s="54" t="str">
        <f>IF(ISBLANK(Paramètres!$B51),"",COUNTIF(Codes!CO52,1))</f>
        <v/>
      </c>
      <c r="CN45" s="54" t="str">
        <f>IF(ISBLANK(Paramètres!$B51),"",COUNTIF(Codes!CP52,1))</f>
        <v/>
      </c>
      <c r="CO45" s="54" t="str">
        <f>IF(ISBLANK(Paramètres!$B51),"",COUNTIF(Codes!CQ52,1))</f>
        <v/>
      </c>
      <c r="CP45" s="54" t="str">
        <f>IF(ISBLANK(Paramètres!$B51),"",COUNTIF(Codes!CR52,1))</f>
        <v/>
      </c>
      <c r="CQ45" s="54" t="str">
        <f>IF(ISBLANK(Paramètres!$B51),"",COUNTIF(Codes!CS52,1))</f>
        <v/>
      </c>
      <c r="CR45" s="54" t="str">
        <f>IF(ISBLANK(Paramètres!$B51),"",COUNTIF(Codes!CT52,1))</f>
        <v/>
      </c>
      <c r="CS45" s="54" t="str">
        <f>IF(ISBLANK(Paramètres!$B51),"",COUNTIF(Codes!CU52,1))</f>
        <v/>
      </c>
      <c r="CT45" s="54" t="str">
        <f>IF(ISBLANK(Paramètres!$B51),"",COUNTIF(Codes!CV52,1))</f>
        <v/>
      </c>
      <c r="CU45" s="54" t="str">
        <f>IF(ISBLANK(Paramètres!$B51),"",COUNTIF(Codes!CW52,1))</f>
        <v/>
      </c>
      <c r="CV45" s="54" t="str">
        <f>IF(ISBLANK(Paramètres!$B51),"",COUNTIF(Codes!CX52,1))</f>
        <v/>
      </c>
      <c r="CW45" s="54" t="str">
        <f>IF(ISBLANK(Paramètres!$B51),"",COUNTIF(Codes!CY52,1))</f>
        <v/>
      </c>
      <c r="CX45" s="54" t="str">
        <f>IF(ISBLANK(Paramètres!$B51),"",COUNTIF(Codes!CZ52,1))</f>
        <v/>
      </c>
      <c r="CY45" s="54" t="str">
        <f>IF(ISBLANK(Paramètres!$B51),"",COUNTIF(Codes!DA52,1))</f>
        <v/>
      </c>
      <c r="CZ45" s="54" t="str">
        <f>IF(ISBLANK(Paramètres!$B51),"",COUNTIF(Codes!DB52,1))</f>
        <v/>
      </c>
      <c r="DA45" s="54" t="str">
        <f>IF(ISBLANK(Paramètres!$B51),"",COUNTIF(Codes!DC52,1))</f>
        <v/>
      </c>
      <c r="DB45" s="54" t="str">
        <f>IF(ISBLANK(Paramètres!$B51),"",COUNTIF(Codes!DD52,1))</f>
        <v/>
      </c>
      <c r="DC45" s="54" t="str">
        <f>IF(ISBLANK(Paramètres!$B51),"",COUNTIF(Codes!DE52,1))</f>
        <v/>
      </c>
      <c r="DD45" s="54" t="str">
        <f>IF(ISBLANK(Paramètres!$B51),"",COUNTIF(Codes!DF52,1))</f>
        <v/>
      </c>
      <c r="DE45" s="54" t="str">
        <f>IF(ISBLANK(Paramètres!$B51),"",COUNTIF(Codes!DG52,1))</f>
        <v/>
      </c>
      <c r="DF45" s="54" t="str">
        <f>IF(ISBLANK(Paramètres!$B51),"",COUNTIF(Codes!DH52,1))</f>
        <v/>
      </c>
      <c r="DG45" s="54" t="str">
        <f>IF(ISBLANK(Paramètres!$B51),"",COUNTIF(Codes!DI52,1))</f>
        <v/>
      </c>
      <c r="DH45" s="54" t="str">
        <f>IF(ISBLANK(Paramètres!$B51),"",COUNTIF(Codes!DJ52,1))</f>
        <v/>
      </c>
      <c r="DI45" s="54" t="str">
        <f>IF(ISBLANK(Paramètres!$B51),"",COUNTIF(Codes!DK52,1))</f>
        <v/>
      </c>
      <c r="DJ45" s="54" t="str">
        <f>IF(ISBLANK(Paramètres!$B51),"",COUNTIF(Codes!DL52,1))</f>
        <v/>
      </c>
      <c r="DK45" s="54" t="str">
        <f>IF(ISBLANK(Paramètres!$B51),"",COUNTIF(Codes!DM52,1))</f>
        <v/>
      </c>
      <c r="DL45" s="54" t="str">
        <f>IF(ISBLANK(Paramètres!$B51),"",COUNTIF(Codes!DN52,1))</f>
        <v/>
      </c>
      <c r="DM45" s="54" t="str">
        <f>IF(ISBLANK(Paramètres!$B51),"",COUNTIF(Codes!DO52,1))</f>
        <v/>
      </c>
      <c r="DN45" s="54" t="str">
        <f>IF(ISBLANK(Paramètres!$B51),"",COUNTIF(Codes!DP52,1))</f>
        <v/>
      </c>
      <c r="DO45" s="54" t="str">
        <f>IF(ISBLANK(Paramètres!$B51),"",COUNTIF(Codes!DQ52,1))</f>
        <v/>
      </c>
      <c r="DP45" s="54" t="str">
        <f>IF(ISBLANK(Paramètres!$B51),"",COUNTIF(Codes!DR52,1))</f>
        <v/>
      </c>
      <c r="DQ45" s="54" t="str">
        <f>IF(ISBLANK(Paramètres!$B51),"",COUNTIF(Codes!DS52,1))</f>
        <v/>
      </c>
      <c r="DR45" s="54" t="str">
        <f>IF(ISBLANK(Paramètres!$B51),"",COUNTIF(Codes!DT52,1))</f>
        <v/>
      </c>
      <c r="DS45" s="54" t="str">
        <f>IF(ISBLANK(Paramètres!$B51),"",COUNTIF(Codes!DU52,1))</f>
        <v/>
      </c>
      <c r="DT45" s="54" t="str">
        <f>IF(ISBLANK(Paramètres!$B51),"",COUNTIF(Codes!DV52,1))</f>
        <v/>
      </c>
      <c r="DU45" s="54" t="str">
        <f>IF(ISBLANK(Paramètres!$B51),"",COUNTIF(Codes!DW52,1))</f>
        <v/>
      </c>
      <c r="DV45" s="54" t="str">
        <f>IF(ISBLANK(Paramètres!$B51),"",COUNTIF(Codes!DX52,1))</f>
        <v/>
      </c>
      <c r="DW45" s="54" t="str">
        <f>IF(ISBLANK(Paramètres!$B51),"",COUNTIF(Codes!DY52,1))</f>
        <v/>
      </c>
      <c r="DX45" s="54" t="str">
        <f>IF(ISBLANK(Paramètres!$B51),"",COUNTIF(Codes!DZ52,1))</f>
        <v/>
      </c>
      <c r="DY45" s="54" t="str">
        <f>IF(ISBLANK(Paramètres!$B51),"",COUNTIF(Codes!EA52,1))</f>
        <v/>
      </c>
      <c r="DZ45" s="54" t="str">
        <f>IF(ISBLANK(Paramètres!$B51),"",COUNTIF(Codes!EB52,1))</f>
        <v/>
      </c>
      <c r="EA45" s="54" t="str">
        <f>IF(ISBLANK(Paramètres!$B51),"",COUNTIF(Codes!EC52,1))</f>
        <v/>
      </c>
      <c r="EB45" s="54" t="str">
        <f>IF(ISBLANK(Paramètres!$B51),"",COUNTIF(Codes!ED52,1))</f>
        <v/>
      </c>
      <c r="EC45" s="54" t="str">
        <f>IF(ISBLANK(Paramètres!$B51),"",COUNTIF(Codes!EE52,1))</f>
        <v/>
      </c>
      <c r="ED45" s="54" t="str">
        <f>IF(ISBLANK(Paramètres!$B51),"",COUNTIF(Codes!EF52,1))</f>
        <v/>
      </c>
      <c r="EE45" s="54" t="str">
        <f>IF(ISBLANK(Paramètres!$B51),"",COUNTIF(Codes!EG52,1))</f>
        <v/>
      </c>
      <c r="EF45" s="54" t="str">
        <f>IF(ISBLANK(Paramètres!$B51),"",COUNTIF(Codes!EH52,1))</f>
        <v/>
      </c>
      <c r="EG45" s="54" t="str">
        <f>IF(ISBLANK(Paramètres!$B51),"",COUNTIF(Codes!EI52,1))</f>
        <v/>
      </c>
      <c r="EH45" s="54" t="str">
        <f>IF(ISBLANK(Paramètres!$B51),"",COUNTIF(Codes!EJ52,1))</f>
        <v/>
      </c>
      <c r="EI45" s="54" t="str">
        <f>IF(ISBLANK(Paramètres!$B51),"",COUNTIF(Codes!EK52,1))</f>
        <v/>
      </c>
      <c r="EJ45" s="54" t="str">
        <f>IF(ISBLANK(Paramètres!$B51),"",COUNTIF(Codes!EL52,1))</f>
        <v/>
      </c>
      <c r="EK45" s="54" t="str">
        <f>IF(ISBLANK(Paramètres!$B51),"",COUNTIF(Codes!EM52,1))</f>
        <v/>
      </c>
      <c r="EL45" s="54" t="str">
        <f>IF(ISBLANK(Paramètres!$B51),"",COUNTIF(Codes!EN52,1))</f>
        <v/>
      </c>
      <c r="EM45" s="54" t="str">
        <f>IF(ISBLANK(Paramètres!$B51),"",COUNTIF(Codes!EO52,1))</f>
        <v/>
      </c>
      <c r="EN45" s="54" t="str">
        <f>IF(ISBLANK(Paramètres!$B51),"",COUNTIF(Codes!EP52,1))</f>
        <v/>
      </c>
      <c r="EO45" s="54" t="str">
        <f>IF(ISBLANK(Paramètres!$B51),"",COUNTIF(Codes!EQ52,1))</f>
        <v/>
      </c>
      <c r="EP45" s="54" t="str">
        <f>IF(ISBLANK(Paramètres!$B51),"",COUNTIF(Codes!ER52,1))</f>
        <v/>
      </c>
      <c r="EQ45" s="54" t="str">
        <f>IF(ISBLANK(Paramètres!$B51),"",COUNTIF(Codes!ES52,1))</f>
        <v/>
      </c>
      <c r="ER45" s="54" t="str">
        <f>IF(ISBLANK(Paramètres!$B51),"",COUNTIF(Codes!ET52,1))</f>
        <v/>
      </c>
      <c r="ES45" s="54" t="str">
        <f>IF(ISBLANK(Paramètres!$B51),"",COUNTIF(Codes!EU52,1))</f>
        <v/>
      </c>
      <c r="ET45" s="54" t="str">
        <f>IF(ISBLANK(Paramètres!$B51),"",COUNTIF(Codes!EV52,1))</f>
        <v/>
      </c>
      <c r="EU45" s="54" t="str">
        <f>IF(ISBLANK(Paramètres!$B51),"",COUNTIF(Codes!EW52,1))</f>
        <v/>
      </c>
      <c r="EV45" s="54" t="str">
        <f>IF(ISBLANK(Paramètres!$B51),"",COUNTIF(Codes!EX52,1))</f>
        <v/>
      </c>
      <c r="EW45" s="54" t="str">
        <f>IF(ISBLANK(Paramètres!$B51),"",COUNTIF(Codes!EY52,1))</f>
        <v/>
      </c>
      <c r="EX45" s="54" t="str">
        <f>IF(ISBLANK(Paramètres!$B51),"",COUNTIF(Codes!EZ52,1))</f>
        <v/>
      </c>
      <c r="EY45" s="54" t="str">
        <f>IF(ISBLANK(Paramètres!$B51),"",COUNTIF(Codes!FA52,1))</f>
        <v/>
      </c>
      <c r="EZ45" s="54" t="str">
        <f>IF(ISBLANK(Paramètres!$B51),"",COUNTIF(Codes!FB52,1))</f>
        <v/>
      </c>
      <c r="FA45" s="54" t="str">
        <f>IF(ISBLANK(Paramètres!$B51),"",COUNTIF(Codes!FC52,1))</f>
        <v/>
      </c>
      <c r="FB45" s="54" t="str">
        <f>IF(ISBLANK(Paramètres!$B51),"",COUNTIF(Codes!FD52,1))</f>
        <v/>
      </c>
      <c r="FC45" s="54" t="str">
        <f>IF(ISBLANK(Paramètres!$B51),"",COUNTIF(Codes!FE52,1))</f>
        <v/>
      </c>
      <c r="FD45" s="54" t="str">
        <f>IF(ISBLANK(Paramètres!$B51),"",COUNTIF(Codes!FF52,1))</f>
        <v/>
      </c>
      <c r="FE45" s="54" t="str">
        <f>IF(ISBLANK(Paramètres!$B51),"",COUNTIF(Codes!FG52,1))</f>
        <v/>
      </c>
      <c r="FF45" s="54" t="str">
        <f>IF(ISBLANK(Paramètres!$B51),"",COUNTIF(Codes!FH52,1))</f>
        <v/>
      </c>
      <c r="FG45" s="54" t="str">
        <f>IF(ISBLANK(Paramètres!$B51),"",COUNTIF(Codes!FI52,1))</f>
        <v/>
      </c>
      <c r="FH45" s="54" t="str">
        <f>IF(ISBLANK(Paramètres!$B51),"",COUNTIF(Codes!FJ52,1))</f>
        <v/>
      </c>
      <c r="FI45" s="54" t="str">
        <f>IF(ISBLANK(Paramètres!$B51),"",COUNTIF(Codes!FK52,1))</f>
        <v/>
      </c>
      <c r="FJ45" s="54" t="str">
        <f>IF(ISBLANK(Paramètres!$B51),"",COUNTIF(Codes!FL52,1))</f>
        <v/>
      </c>
      <c r="FK45" s="54" t="str">
        <f>IF(ISBLANK(Paramètres!$B51),"",COUNTIF(Codes!FM52,1))</f>
        <v/>
      </c>
      <c r="FL45" s="54" t="str">
        <f>IF(ISBLANK(Paramètres!$B51),"",COUNTIF(Codes!FN52,1))</f>
        <v/>
      </c>
      <c r="FM45" s="54" t="str">
        <f>IF(ISBLANK(Paramètres!$B51),"",COUNTIF(Codes!FO52,1))</f>
        <v/>
      </c>
      <c r="FN45" s="54" t="str">
        <f>IF(ISBLANK(Paramètres!$B51),"",COUNTIF(Codes!FP52,1))</f>
        <v/>
      </c>
      <c r="FO45" s="54" t="str">
        <f>IF(ISBLANK(Paramètres!$B51),"",COUNTIF(Codes!FQ52,1))</f>
        <v/>
      </c>
      <c r="FP45" s="54" t="str">
        <f>IF(ISBLANK(Paramètres!$B51),"",COUNTIF(Codes!FR52,1))</f>
        <v/>
      </c>
      <c r="FQ45" s="54" t="str">
        <f>IF(ISBLANK(Paramètres!$B51),"",COUNTIF(Codes!FS52,1))</f>
        <v/>
      </c>
      <c r="FR45" s="54" t="str">
        <f>IF(ISBLANK(Paramètres!$B51),"",COUNTIF(Codes!FT52,1))</f>
        <v/>
      </c>
      <c r="FS45" s="54" t="str">
        <f>IF(ISBLANK(Paramètres!$B51),"",COUNTIF(Codes!FU52,1))</f>
        <v/>
      </c>
      <c r="FT45" s="54" t="str">
        <f>IF(ISBLANK(Paramètres!$B51),"",COUNTIF(Codes!FV52,1))</f>
        <v/>
      </c>
      <c r="FU45" s="54" t="str">
        <f>IF(ISBLANK(Paramètres!$B51),"",COUNTIF(Codes!FW52,1))</f>
        <v/>
      </c>
      <c r="FV45" s="54" t="str">
        <f>IF(ISBLANK(Paramètres!$B51),"",COUNTIF(Codes!FX52,1))</f>
        <v/>
      </c>
      <c r="FW45" s="54" t="str">
        <f>IF(ISBLANK(Paramètres!$B51),"",COUNTIF(Codes!FY52,1))</f>
        <v/>
      </c>
      <c r="FX45" s="54" t="str">
        <f>IF(ISBLANK(Paramètres!$B51),"",COUNTIF(Codes!FZ52,1))</f>
        <v/>
      </c>
      <c r="FY45" s="54" t="str">
        <f>IF(ISBLANK(Paramètres!$B51),"",COUNTIF(Codes!GA52,1))</f>
        <v/>
      </c>
      <c r="FZ45" s="54" t="str">
        <f>IF(ISBLANK(Paramètres!$B51),"",COUNTIF(Codes!GB52,1))</f>
        <v/>
      </c>
      <c r="GA45" s="54" t="str">
        <f>IF(ISBLANK(Paramètres!$B51),"",COUNTIF(Codes!GC52,1))</f>
        <v/>
      </c>
      <c r="GB45" s="54" t="str">
        <f>IF(ISBLANK(Paramètres!$B51),"",COUNTIF(Codes!GD52,1))</f>
        <v/>
      </c>
      <c r="GC45" s="54" t="str">
        <f>IF(ISBLANK(Paramètres!$B51),"",COUNTIF(Codes!GE52,1))</f>
        <v/>
      </c>
      <c r="GD45" s="54" t="str">
        <f>IF(ISBLANK(Paramètres!$B51),"",COUNTIF(Codes!GF52,1))</f>
        <v/>
      </c>
      <c r="GE45" s="54" t="str">
        <f>IF(ISBLANK(Paramètres!$B51),"",COUNTIF(Codes!GG52,1))</f>
        <v/>
      </c>
      <c r="GF45" s="54" t="str">
        <f>IF(ISBLANK(Paramètres!$B51),"",COUNTIF(Codes!GH52,1))</f>
        <v/>
      </c>
      <c r="GG45" s="54" t="str">
        <f>IF(ISBLANK(Paramètres!$B51),"",COUNTIF(Codes!GI52,1))</f>
        <v/>
      </c>
      <c r="GH45" s="54" t="str">
        <f>IF(ISBLANK(Paramètres!$B51),"",COUNTIF(Codes!GJ52,1))</f>
        <v/>
      </c>
      <c r="GI45" s="54" t="str">
        <f>IF(ISBLANK(Paramètres!$B51),"",COUNTIF(Codes!GK52,1))</f>
        <v/>
      </c>
      <c r="GJ45" s="54" t="str">
        <f>IF(ISBLANK(Paramètres!$B51),"",COUNTIF(Codes!GL52,1))</f>
        <v/>
      </c>
      <c r="GK45" s="54" t="str">
        <f>IF(ISBLANK(Paramètres!$B51),"",COUNTIF(Codes!GM52,1))</f>
        <v/>
      </c>
      <c r="GL45" s="54" t="str">
        <f>IF(ISBLANK(Paramètres!$B51),"",COUNTIF(Codes!GN52,1))</f>
        <v/>
      </c>
      <c r="GM45" s="54" t="str">
        <f>IF(ISBLANK(Paramètres!B51),"",AVERAGE(B45:CX45))</f>
        <v/>
      </c>
      <c r="GN45" s="54" t="str">
        <f>IF(ISBLANK(Paramètres!B51),"",AVERAGE(CY45:GL45))</f>
        <v/>
      </c>
      <c r="GO45" s="54" t="str">
        <f>IF(ISBLANK(Paramètres!B51),"",AVERAGE(C45:GL45))</f>
        <v/>
      </c>
      <c r="GP45" s="54" t="str">
        <f>IF(ISBLANK(Paramètres!B51),"",AVERAGE(CY45:DZ45))</f>
        <v/>
      </c>
      <c r="GQ45" s="54" t="str">
        <f>IF(ISBLANK(Paramètres!B51),"",AVERAGE(EA45:FK45))</f>
        <v/>
      </c>
      <c r="GR45" s="54" t="str">
        <f>IF(ISBLANK(Paramètres!B51),"",AVERAGE(FL45:FW45))</f>
        <v/>
      </c>
      <c r="GS45" s="54" t="str">
        <f>IF(ISBLANK(Paramètres!B51),"",AVERAGE(FX45:GL45))</f>
        <v/>
      </c>
      <c r="GT45" s="54" t="str">
        <f>IF(ISBLANK(Paramètres!B51),"",AVERAGE(Calculs!M45:R45,Calculs!AN45:AY45,Calculs!BE45:BI45,Calculs!BT45:BX45,Calculs!CD45:CO45))</f>
        <v/>
      </c>
      <c r="GU45" s="54" t="str">
        <f>IF(ISBLANK(Paramètres!B51),"",AVERAGE(Calculs!AI45:AM45,Calculs!BJ45:BP45,Calculs!BY45:CC45))</f>
        <v/>
      </c>
      <c r="GV45" s="54" t="str">
        <f>IF(ISBLANK(Paramètres!B51),"",AVERAGE(Calculs!B45:L45,Calculs!S45:AH45,Calculs!AZ45:BD45,Calculs!BQ45:BS45))</f>
        <v/>
      </c>
      <c r="GW45" s="54" t="str">
        <f>IF(ISBLANK(Paramètres!B51),"",AVERAGE(CP45:CX45))</f>
        <v/>
      </c>
    </row>
    <row r="46" spans="1:205" s="23" customFormat="1" ht="24" customHeight="1" thickBot="1" x14ac:dyDescent="0.4">
      <c r="A46" s="22" t="str">
        <f>Codes!C53</f>
        <v/>
      </c>
      <c r="B46" s="54" t="str">
        <f>IF(ISBLANK(Paramètres!$B52),"",COUNTIF(Codes!D53,1))</f>
        <v/>
      </c>
      <c r="C46" s="54" t="str">
        <f>IF(ISBLANK(Paramètres!$B52),"",COUNTIF(Codes!E53,1))</f>
        <v/>
      </c>
      <c r="D46" s="54" t="str">
        <f>IF(ISBLANK(Paramètres!$B52),"",COUNTIF(Codes!F53,1))</f>
        <v/>
      </c>
      <c r="E46" s="54" t="str">
        <f>IF(ISBLANK(Paramètres!$B52),"",COUNTIF(Codes!G53,1))</f>
        <v/>
      </c>
      <c r="F46" s="54" t="str">
        <f>IF(ISBLANK(Paramètres!$B52),"",COUNTIF(Codes!H53,1))</f>
        <v/>
      </c>
      <c r="G46" s="54" t="str">
        <f>IF(ISBLANK(Paramètres!$B52),"",COUNTIF(Codes!I53,1))</f>
        <v/>
      </c>
      <c r="H46" s="54" t="str">
        <f>IF(ISBLANK(Paramètres!$B52),"",COUNTIF(Codes!J53,1))</f>
        <v/>
      </c>
      <c r="I46" s="54" t="str">
        <f>IF(ISBLANK(Paramètres!$B52),"",COUNTIF(Codes!K53,1))</f>
        <v/>
      </c>
      <c r="J46" s="54" t="str">
        <f>IF(ISBLANK(Paramètres!$B52),"",COUNTIF(Codes!L53,1))</f>
        <v/>
      </c>
      <c r="K46" s="54" t="str">
        <f>IF(ISBLANK(Paramètres!$B52),"",COUNTIF(Codes!M53,1))</f>
        <v/>
      </c>
      <c r="L46" s="54" t="str">
        <f>IF(ISBLANK(Paramètres!$B52),"",COUNTIF(Codes!N53,1))</f>
        <v/>
      </c>
      <c r="M46" s="54" t="str">
        <f>IF(ISBLANK(Paramètres!$B52),"",COUNTIF(Codes!O53,1))</f>
        <v/>
      </c>
      <c r="N46" s="54" t="str">
        <f>IF(ISBLANK(Paramètres!$B52),"",COUNTIF(Codes!P53,1))</f>
        <v/>
      </c>
      <c r="O46" s="54" t="str">
        <f>IF(ISBLANK(Paramètres!$B52),"",COUNTIF(Codes!Q53,1))</f>
        <v/>
      </c>
      <c r="P46" s="54" t="str">
        <f>IF(ISBLANK(Paramètres!$B52),"",COUNTIF(Codes!R53,1))</f>
        <v/>
      </c>
      <c r="Q46" s="54" t="str">
        <f>IF(ISBLANK(Paramètres!$B52),"",COUNTIF(Codes!S53,1))</f>
        <v/>
      </c>
      <c r="R46" s="54" t="str">
        <f>IF(ISBLANK(Paramètres!$B52),"",COUNTIF(Codes!T53,1))</f>
        <v/>
      </c>
      <c r="S46" s="54" t="str">
        <f>IF(ISBLANK(Paramètres!$B52),"",COUNTIF(Codes!U53,1))</f>
        <v/>
      </c>
      <c r="T46" s="54" t="str">
        <f>IF(ISBLANK(Paramètres!$B52),"",COUNTIF(Codes!V53,1))</f>
        <v/>
      </c>
      <c r="U46" s="54" t="str">
        <f>IF(ISBLANK(Paramètres!$B52),"",COUNTIF(Codes!W53,1))</f>
        <v/>
      </c>
      <c r="V46" s="54" t="str">
        <f>IF(ISBLANK(Paramètres!$B52),"",COUNTIF(Codes!X53,1))</f>
        <v/>
      </c>
      <c r="W46" s="54" t="str">
        <f>IF(ISBLANK(Paramètres!$B52),"",COUNTIF(Codes!Y53,1))</f>
        <v/>
      </c>
      <c r="X46" s="54" t="str">
        <f>IF(ISBLANK(Paramètres!$B52),"",COUNTIF(Codes!Z53,1))</f>
        <v/>
      </c>
      <c r="Y46" s="54" t="str">
        <f>IF(ISBLANK(Paramètres!$B52),"",COUNTIF(Codes!AA53,1))</f>
        <v/>
      </c>
      <c r="Z46" s="54" t="str">
        <f>IF(ISBLANK(Paramètres!$B52),"",COUNTIF(Codes!AB53,1))</f>
        <v/>
      </c>
      <c r="AA46" s="54" t="str">
        <f>IF(ISBLANK(Paramètres!$B52),"",COUNTIF(Codes!AC53,1))</f>
        <v/>
      </c>
      <c r="AB46" s="54" t="str">
        <f>IF(ISBLANK(Paramètres!$B52),"",COUNTIF(Codes!AD53,1))</f>
        <v/>
      </c>
      <c r="AC46" s="54" t="str">
        <f>IF(ISBLANK(Paramètres!$B52),"",COUNTIF(Codes!AE53,1))</f>
        <v/>
      </c>
      <c r="AD46" s="54" t="str">
        <f>IF(ISBLANK(Paramètres!$B52),"",COUNTIF(Codes!AF53,1))</f>
        <v/>
      </c>
      <c r="AE46" s="54" t="str">
        <f>IF(ISBLANK(Paramètres!$B52),"",COUNTIF(Codes!AG53,1))</f>
        <v/>
      </c>
      <c r="AF46" s="54" t="str">
        <f>IF(ISBLANK(Paramètres!$B52),"",COUNTIF(Codes!AH53,1))</f>
        <v/>
      </c>
      <c r="AG46" s="54" t="str">
        <f>IF(ISBLANK(Paramètres!$B52),"",COUNTIF(Codes!AI53,1))</f>
        <v/>
      </c>
      <c r="AH46" s="54" t="str">
        <f>IF(ISBLANK(Paramètres!$B52),"",COUNTIF(Codes!AJ53,1))</f>
        <v/>
      </c>
      <c r="AI46" s="54" t="str">
        <f>IF(ISBLANK(Paramètres!$B52),"",COUNTIF(Codes!AK53,1))</f>
        <v/>
      </c>
      <c r="AJ46" s="54" t="str">
        <f>IF(ISBLANK(Paramètres!$B52),"",COUNTIF(Codes!AL53,1))</f>
        <v/>
      </c>
      <c r="AK46" s="54" t="str">
        <f>IF(ISBLANK(Paramètres!$B52),"",COUNTIF(Codes!AM53,1))</f>
        <v/>
      </c>
      <c r="AL46" s="54" t="str">
        <f>IF(ISBLANK(Paramètres!$B52),"",COUNTIF(Codes!AN53,1))</f>
        <v/>
      </c>
      <c r="AM46" s="54" t="str">
        <f>IF(ISBLANK(Paramètres!$B52),"",COUNTIF(Codes!AO53,1))</f>
        <v/>
      </c>
      <c r="AN46" s="54" t="str">
        <f>IF(ISBLANK(Paramètres!$B52),"",COUNTIF(Codes!AP53,1))</f>
        <v/>
      </c>
      <c r="AO46" s="54" t="str">
        <f>IF(ISBLANK(Paramètres!$B52),"",COUNTIF(Codes!AQ53,1))</f>
        <v/>
      </c>
      <c r="AP46" s="54" t="str">
        <f>IF(ISBLANK(Paramètres!$B52),"",COUNTIF(Codes!AR53,1))</f>
        <v/>
      </c>
      <c r="AQ46" s="54" t="str">
        <f>IF(ISBLANK(Paramètres!$B52),"",COUNTIF(Codes!AS53,1))</f>
        <v/>
      </c>
      <c r="AR46" s="54" t="str">
        <f>IF(ISBLANK(Paramètres!$B52),"",COUNTIF(Codes!AT53,1))</f>
        <v/>
      </c>
      <c r="AS46" s="54" t="str">
        <f>IF(ISBLANK(Paramètres!$B52),"",COUNTIF(Codes!AU53,1))</f>
        <v/>
      </c>
      <c r="AT46" s="54" t="str">
        <f>IF(ISBLANK(Paramètres!$B52),"",COUNTIF(Codes!AV53,1))</f>
        <v/>
      </c>
      <c r="AU46" s="54" t="str">
        <f>IF(ISBLANK(Paramètres!$B52),"",COUNTIF(Codes!AW53,1))</f>
        <v/>
      </c>
      <c r="AV46" s="54" t="str">
        <f>IF(ISBLANK(Paramètres!$B52),"",COUNTIF(Codes!AX53,1))</f>
        <v/>
      </c>
      <c r="AW46" s="54" t="str">
        <f>IF(ISBLANK(Paramètres!$B52),"",COUNTIF(Codes!AY53,1))</f>
        <v/>
      </c>
      <c r="AX46" s="54" t="str">
        <f>IF(ISBLANK(Paramètres!$B52),"",COUNTIF(Codes!AZ53,1))</f>
        <v/>
      </c>
      <c r="AY46" s="54" t="str">
        <f>IF(ISBLANK(Paramètres!$B52),"",COUNTIF(Codes!BA53,1))</f>
        <v/>
      </c>
      <c r="AZ46" s="54" t="str">
        <f>IF(ISBLANK(Paramètres!$B52),"",COUNTIF(Codes!BB53,1))</f>
        <v/>
      </c>
      <c r="BA46" s="54" t="str">
        <f>IF(ISBLANK(Paramètres!$B52),"",COUNTIF(Codes!BC53,1))</f>
        <v/>
      </c>
      <c r="BB46" s="54" t="str">
        <f>IF(ISBLANK(Paramètres!$B52),"",COUNTIF(Codes!BD53,1))</f>
        <v/>
      </c>
      <c r="BC46" s="54" t="str">
        <f>IF(ISBLANK(Paramètres!$B52),"",COUNTIF(Codes!BE53,1))</f>
        <v/>
      </c>
      <c r="BD46" s="54" t="str">
        <f>IF(ISBLANK(Paramètres!$B52),"",COUNTIF(Codes!BF53,1))</f>
        <v/>
      </c>
      <c r="BE46" s="54" t="str">
        <f>IF(ISBLANK(Paramètres!$B52),"",COUNTIF(Codes!BG53,1))</f>
        <v/>
      </c>
      <c r="BF46" s="54" t="str">
        <f>IF(ISBLANK(Paramètres!$B52),"",COUNTIF(Codes!BH53,1))</f>
        <v/>
      </c>
      <c r="BG46" s="54" t="str">
        <f>IF(ISBLANK(Paramètres!$B52),"",COUNTIF(Codes!BI53,1))</f>
        <v/>
      </c>
      <c r="BH46" s="54" t="str">
        <f>IF(ISBLANK(Paramètres!$B52),"",COUNTIF(Codes!BJ53,1))</f>
        <v/>
      </c>
      <c r="BI46" s="54" t="str">
        <f>IF(ISBLANK(Paramètres!$B52),"",COUNTIF(Codes!BK53,1))</f>
        <v/>
      </c>
      <c r="BJ46" s="54" t="str">
        <f>IF(ISBLANK(Paramètres!$B52),"",COUNTIF(Codes!BL53,1))</f>
        <v/>
      </c>
      <c r="BK46" s="54" t="str">
        <f>IF(ISBLANK(Paramètres!$B52),"",COUNTIF(Codes!BM53,1))</f>
        <v/>
      </c>
      <c r="BL46" s="54" t="str">
        <f>IF(ISBLANK(Paramètres!$B52),"",COUNTIF(Codes!BN53,1))</f>
        <v/>
      </c>
      <c r="BM46" s="54" t="str">
        <f>IF(ISBLANK(Paramètres!$B52),"",COUNTIF(Codes!BO53,1))</f>
        <v/>
      </c>
      <c r="BN46" s="54" t="str">
        <f>IF(ISBLANK(Paramètres!$B52),"",COUNTIF(Codes!BP53,1))</f>
        <v/>
      </c>
      <c r="BO46" s="54" t="str">
        <f>IF(ISBLANK(Paramètres!$B52),"",COUNTIF(Codes!BQ53,1))</f>
        <v/>
      </c>
      <c r="BP46" s="54" t="str">
        <f>IF(ISBLANK(Paramètres!$B52),"",COUNTIF(Codes!BR53,1))</f>
        <v/>
      </c>
      <c r="BQ46" s="54" t="str">
        <f>IF(ISBLANK(Paramètres!$B52),"",COUNTIF(Codes!BS53,1))</f>
        <v/>
      </c>
      <c r="BR46" s="54" t="str">
        <f>IF(ISBLANK(Paramètres!$B52),"",COUNTIF(Codes!BT53,1))</f>
        <v/>
      </c>
      <c r="BS46" s="54" t="str">
        <f>IF(ISBLANK(Paramètres!$B52),"",COUNTIF(Codes!BU53,1))</f>
        <v/>
      </c>
      <c r="BT46" s="54" t="str">
        <f>IF(ISBLANK(Paramètres!$B52),"",COUNTIF(Codes!BV53,1))</f>
        <v/>
      </c>
      <c r="BU46" s="54" t="str">
        <f>IF(ISBLANK(Paramètres!$B52),"",COUNTIF(Codes!BW53,1))</f>
        <v/>
      </c>
      <c r="BV46" s="54" t="str">
        <f>IF(ISBLANK(Paramètres!$B52),"",COUNTIF(Codes!BX53,1))</f>
        <v/>
      </c>
      <c r="BW46" s="54" t="str">
        <f>IF(ISBLANK(Paramètres!$B52),"",COUNTIF(Codes!BY53,1))</f>
        <v/>
      </c>
      <c r="BX46" s="54" t="str">
        <f>IF(ISBLANK(Paramètres!$B52),"",COUNTIF(Codes!BZ53,1))</f>
        <v/>
      </c>
      <c r="BY46" s="54" t="str">
        <f>IF(ISBLANK(Paramètres!$B52),"",COUNTIF(Codes!CA53,1))</f>
        <v/>
      </c>
      <c r="BZ46" s="54" t="str">
        <f>IF(ISBLANK(Paramètres!$B52),"",COUNTIF(Codes!CB53,1))</f>
        <v/>
      </c>
      <c r="CA46" s="54" t="str">
        <f>IF(ISBLANK(Paramètres!$B52),"",COUNTIF(Codes!CC53,1))</f>
        <v/>
      </c>
      <c r="CB46" s="54" t="str">
        <f>IF(ISBLANK(Paramètres!$B52),"",COUNTIF(Codes!CD53,1))</f>
        <v/>
      </c>
      <c r="CC46" s="54" t="str">
        <f>IF(ISBLANK(Paramètres!$B52),"",COUNTIF(Codes!CE53,1))</f>
        <v/>
      </c>
      <c r="CD46" s="54" t="str">
        <f>IF(ISBLANK(Paramètres!$B52),"",COUNTIF(Codes!CF53,1))</f>
        <v/>
      </c>
      <c r="CE46" s="54" t="str">
        <f>IF(ISBLANK(Paramètres!$B52),"",COUNTIF(Codes!CG53,1))</f>
        <v/>
      </c>
      <c r="CF46" s="54" t="str">
        <f>IF(ISBLANK(Paramètres!$B52),"",COUNTIF(Codes!CH53,1))</f>
        <v/>
      </c>
      <c r="CG46" s="54" t="str">
        <f>IF(ISBLANK(Paramètres!$B52),"",COUNTIF(Codes!CI53,1))</f>
        <v/>
      </c>
      <c r="CH46" s="54" t="str">
        <f>IF(ISBLANK(Paramètres!$B52),"",COUNTIF(Codes!CJ53,1))</f>
        <v/>
      </c>
      <c r="CI46" s="54" t="str">
        <f>IF(ISBLANK(Paramètres!$B52),"",COUNTIF(Codes!CK53,1))</f>
        <v/>
      </c>
      <c r="CJ46" s="54" t="str">
        <f>IF(ISBLANK(Paramètres!$B52),"",COUNTIF(Codes!CL53,1))</f>
        <v/>
      </c>
      <c r="CK46" s="54" t="str">
        <f>IF(ISBLANK(Paramètres!$B52),"",COUNTIF(Codes!CM53,1))</f>
        <v/>
      </c>
      <c r="CL46" s="54" t="str">
        <f>IF(ISBLANK(Paramètres!$B52),"",COUNTIF(Codes!CN53,1))</f>
        <v/>
      </c>
      <c r="CM46" s="54" t="str">
        <f>IF(ISBLANK(Paramètres!$B52),"",COUNTIF(Codes!CO53,1))</f>
        <v/>
      </c>
      <c r="CN46" s="54" t="str">
        <f>IF(ISBLANK(Paramètres!$B52),"",COUNTIF(Codes!CP53,1))</f>
        <v/>
      </c>
      <c r="CO46" s="54" t="str">
        <f>IF(ISBLANK(Paramètres!$B52),"",COUNTIF(Codes!CQ53,1))</f>
        <v/>
      </c>
      <c r="CP46" s="54" t="str">
        <f>IF(ISBLANK(Paramètres!$B52),"",COUNTIF(Codes!CR53,1))</f>
        <v/>
      </c>
      <c r="CQ46" s="54" t="str">
        <f>IF(ISBLANK(Paramètres!$B52),"",COUNTIF(Codes!CS53,1))</f>
        <v/>
      </c>
      <c r="CR46" s="54" t="str">
        <f>IF(ISBLANK(Paramètres!$B52),"",COUNTIF(Codes!CT53,1))</f>
        <v/>
      </c>
      <c r="CS46" s="54" t="str">
        <f>IF(ISBLANK(Paramètres!$B52),"",COUNTIF(Codes!CU53,1))</f>
        <v/>
      </c>
      <c r="CT46" s="54" t="str">
        <f>IF(ISBLANK(Paramètres!$B52),"",COUNTIF(Codes!CV53,1))</f>
        <v/>
      </c>
      <c r="CU46" s="54" t="str">
        <f>IF(ISBLANK(Paramètres!$B52),"",COUNTIF(Codes!CW53,1))</f>
        <v/>
      </c>
      <c r="CV46" s="54" t="str">
        <f>IF(ISBLANK(Paramètres!$B52),"",COUNTIF(Codes!CX53,1))</f>
        <v/>
      </c>
      <c r="CW46" s="54" t="str">
        <f>IF(ISBLANK(Paramètres!$B52),"",COUNTIF(Codes!CY53,1))</f>
        <v/>
      </c>
      <c r="CX46" s="54" t="str">
        <f>IF(ISBLANK(Paramètres!$B52),"",COUNTIF(Codes!CZ53,1))</f>
        <v/>
      </c>
      <c r="CY46" s="54" t="str">
        <f>IF(ISBLANK(Paramètres!$B52),"",COUNTIF(Codes!DA53,1))</f>
        <v/>
      </c>
      <c r="CZ46" s="54" t="str">
        <f>IF(ISBLANK(Paramètres!$B52),"",COUNTIF(Codes!DB53,1))</f>
        <v/>
      </c>
      <c r="DA46" s="54" t="str">
        <f>IF(ISBLANK(Paramètres!$B52),"",COUNTIF(Codes!DC53,1))</f>
        <v/>
      </c>
      <c r="DB46" s="54" t="str">
        <f>IF(ISBLANK(Paramètres!$B52),"",COUNTIF(Codes!DD53,1))</f>
        <v/>
      </c>
      <c r="DC46" s="54" t="str">
        <f>IF(ISBLANK(Paramètres!$B52),"",COUNTIF(Codes!DE53,1))</f>
        <v/>
      </c>
      <c r="DD46" s="54" t="str">
        <f>IF(ISBLANK(Paramètres!$B52),"",COUNTIF(Codes!DF53,1))</f>
        <v/>
      </c>
      <c r="DE46" s="54" t="str">
        <f>IF(ISBLANK(Paramètres!$B52),"",COUNTIF(Codes!DG53,1))</f>
        <v/>
      </c>
      <c r="DF46" s="54" t="str">
        <f>IF(ISBLANK(Paramètres!$B52),"",COUNTIF(Codes!DH53,1))</f>
        <v/>
      </c>
      <c r="DG46" s="54" t="str">
        <f>IF(ISBLANK(Paramètres!$B52),"",COUNTIF(Codes!DI53,1))</f>
        <v/>
      </c>
      <c r="DH46" s="54" t="str">
        <f>IF(ISBLANK(Paramètres!$B52),"",COUNTIF(Codes!DJ53,1))</f>
        <v/>
      </c>
      <c r="DI46" s="54" t="str">
        <f>IF(ISBLANK(Paramètres!$B52),"",COUNTIF(Codes!DK53,1))</f>
        <v/>
      </c>
      <c r="DJ46" s="54" t="str">
        <f>IF(ISBLANK(Paramètres!$B52),"",COUNTIF(Codes!DL53,1))</f>
        <v/>
      </c>
      <c r="DK46" s="54" t="str">
        <f>IF(ISBLANK(Paramètres!$B52),"",COUNTIF(Codes!DM53,1))</f>
        <v/>
      </c>
      <c r="DL46" s="54" t="str">
        <f>IF(ISBLANK(Paramètres!$B52),"",COUNTIF(Codes!DN53,1))</f>
        <v/>
      </c>
      <c r="DM46" s="54" t="str">
        <f>IF(ISBLANK(Paramètres!$B52),"",COUNTIF(Codes!DO53,1))</f>
        <v/>
      </c>
      <c r="DN46" s="54" t="str">
        <f>IF(ISBLANK(Paramètres!$B52),"",COUNTIF(Codes!DP53,1))</f>
        <v/>
      </c>
      <c r="DO46" s="54" t="str">
        <f>IF(ISBLANK(Paramètres!$B52),"",COUNTIF(Codes!DQ53,1))</f>
        <v/>
      </c>
      <c r="DP46" s="54" t="str">
        <f>IF(ISBLANK(Paramètres!$B52),"",COUNTIF(Codes!DR53,1))</f>
        <v/>
      </c>
      <c r="DQ46" s="54" t="str">
        <f>IF(ISBLANK(Paramètres!$B52),"",COUNTIF(Codes!DS53,1))</f>
        <v/>
      </c>
      <c r="DR46" s="54" t="str">
        <f>IF(ISBLANK(Paramètres!$B52),"",COUNTIF(Codes!DT53,1))</f>
        <v/>
      </c>
      <c r="DS46" s="54" t="str">
        <f>IF(ISBLANK(Paramètres!$B52),"",COUNTIF(Codes!DU53,1))</f>
        <v/>
      </c>
      <c r="DT46" s="54" t="str">
        <f>IF(ISBLANK(Paramètres!$B52),"",COUNTIF(Codes!DV53,1))</f>
        <v/>
      </c>
      <c r="DU46" s="54" t="str">
        <f>IF(ISBLANK(Paramètres!$B52),"",COUNTIF(Codes!DW53,1))</f>
        <v/>
      </c>
      <c r="DV46" s="54" t="str">
        <f>IF(ISBLANK(Paramètres!$B52),"",COUNTIF(Codes!DX53,1))</f>
        <v/>
      </c>
      <c r="DW46" s="54" t="str">
        <f>IF(ISBLANK(Paramètres!$B52),"",COUNTIF(Codes!DY53,1))</f>
        <v/>
      </c>
      <c r="DX46" s="54" t="str">
        <f>IF(ISBLANK(Paramètres!$B52),"",COUNTIF(Codes!DZ53,1))</f>
        <v/>
      </c>
      <c r="DY46" s="54" t="str">
        <f>IF(ISBLANK(Paramètres!$B52),"",COUNTIF(Codes!EA53,1))</f>
        <v/>
      </c>
      <c r="DZ46" s="54" t="str">
        <f>IF(ISBLANK(Paramètres!$B52),"",COUNTIF(Codes!EB53,1))</f>
        <v/>
      </c>
      <c r="EA46" s="54" t="str">
        <f>IF(ISBLANK(Paramètres!$B52),"",COUNTIF(Codes!EC53,1))</f>
        <v/>
      </c>
      <c r="EB46" s="54" t="str">
        <f>IF(ISBLANK(Paramètres!$B52),"",COUNTIF(Codes!ED53,1))</f>
        <v/>
      </c>
      <c r="EC46" s="54" t="str">
        <f>IF(ISBLANK(Paramètres!$B52),"",COUNTIF(Codes!EE53,1))</f>
        <v/>
      </c>
      <c r="ED46" s="54" t="str">
        <f>IF(ISBLANK(Paramètres!$B52),"",COUNTIF(Codes!EF53,1))</f>
        <v/>
      </c>
      <c r="EE46" s="54" t="str">
        <f>IF(ISBLANK(Paramètres!$B52),"",COUNTIF(Codes!EG53,1))</f>
        <v/>
      </c>
      <c r="EF46" s="54" t="str">
        <f>IF(ISBLANK(Paramètres!$B52),"",COUNTIF(Codes!EH53,1))</f>
        <v/>
      </c>
      <c r="EG46" s="54" t="str">
        <f>IF(ISBLANK(Paramètres!$B52),"",COUNTIF(Codes!EI53,1))</f>
        <v/>
      </c>
      <c r="EH46" s="54" t="str">
        <f>IF(ISBLANK(Paramètres!$B52),"",COUNTIF(Codes!EJ53,1))</f>
        <v/>
      </c>
      <c r="EI46" s="54" t="str">
        <f>IF(ISBLANK(Paramètres!$B52),"",COUNTIF(Codes!EK53,1))</f>
        <v/>
      </c>
      <c r="EJ46" s="54" t="str">
        <f>IF(ISBLANK(Paramètres!$B52),"",COUNTIF(Codes!EL53,1))</f>
        <v/>
      </c>
      <c r="EK46" s="54" t="str">
        <f>IF(ISBLANK(Paramètres!$B52),"",COUNTIF(Codes!EM53,1))</f>
        <v/>
      </c>
      <c r="EL46" s="54" t="str">
        <f>IF(ISBLANK(Paramètres!$B52),"",COUNTIF(Codes!EN53,1))</f>
        <v/>
      </c>
      <c r="EM46" s="54" t="str">
        <f>IF(ISBLANK(Paramètres!$B52),"",COUNTIF(Codes!EO53,1))</f>
        <v/>
      </c>
      <c r="EN46" s="54" t="str">
        <f>IF(ISBLANK(Paramètres!$B52),"",COUNTIF(Codes!EP53,1))</f>
        <v/>
      </c>
      <c r="EO46" s="54" t="str">
        <f>IF(ISBLANK(Paramètres!$B52),"",COUNTIF(Codes!EQ53,1))</f>
        <v/>
      </c>
      <c r="EP46" s="54" t="str">
        <f>IF(ISBLANK(Paramètres!$B52),"",COUNTIF(Codes!ER53,1))</f>
        <v/>
      </c>
      <c r="EQ46" s="54" t="str">
        <f>IF(ISBLANK(Paramètres!$B52),"",COUNTIF(Codes!ES53,1))</f>
        <v/>
      </c>
      <c r="ER46" s="54" t="str">
        <f>IF(ISBLANK(Paramètres!$B52),"",COUNTIF(Codes!ET53,1))</f>
        <v/>
      </c>
      <c r="ES46" s="54" t="str">
        <f>IF(ISBLANK(Paramètres!$B52),"",COUNTIF(Codes!EU53,1))</f>
        <v/>
      </c>
      <c r="ET46" s="54" t="str">
        <f>IF(ISBLANK(Paramètres!$B52),"",COUNTIF(Codes!EV53,1))</f>
        <v/>
      </c>
      <c r="EU46" s="54" t="str">
        <f>IF(ISBLANK(Paramètres!$B52),"",COUNTIF(Codes!EW53,1))</f>
        <v/>
      </c>
      <c r="EV46" s="54" t="str">
        <f>IF(ISBLANK(Paramètres!$B52),"",COUNTIF(Codes!EX53,1))</f>
        <v/>
      </c>
      <c r="EW46" s="54" t="str">
        <f>IF(ISBLANK(Paramètres!$B52),"",COUNTIF(Codes!EY53,1))</f>
        <v/>
      </c>
      <c r="EX46" s="54" t="str">
        <f>IF(ISBLANK(Paramètres!$B52),"",COUNTIF(Codes!EZ53,1))</f>
        <v/>
      </c>
      <c r="EY46" s="54" t="str">
        <f>IF(ISBLANK(Paramètres!$B52),"",COUNTIF(Codes!FA53,1))</f>
        <v/>
      </c>
      <c r="EZ46" s="54" t="str">
        <f>IF(ISBLANK(Paramètres!$B52),"",COUNTIF(Codes!FB53,1))</f>
        <v/>
      </c>
      <c r="FA46" s="54" t="str">
        <f>IF(ISBLANK(Paramètres!$B52),"",COUNTIF(Codes!FC53,1))</f>
        <v/>
      </c>
      <c r="FB46" s="54" t="str">
        <f>IF(ISBLANK(Paramètres!$B52),"",COUNTIF(Codes!FD53,1))</f>
        <v/>
      </c>
      <c r="FC46" s="54" t="str">
        <f>IF(ISBLANK(Paramètres!$B52),"",COUNTIF(Codes!FE53,1))</f>
        <v/>
      </c>
      <c r="FD46" s="54" t="str">
        <f>IF(ISBLANK(Paramètres!$B52),"",COUNTIF(Codes!FF53,1))</f>
        <v/>
      </c>
      <c r="FE46" s="54" t="str">
        <f>IF(ISBLANK(Paramètres!$B52),"",COUNTIF(Codes!FG53,1))</f>
        <v/>
      </c>
      <c r="FF46" s="54" t="str">
        <f>IF(ISBLANK(Paramètres!$B52),"",COUNTIF(Codes!FH53,1))</f>
        <v/>
      </c>
      <c r="FG46" s="54" t="str">
        <f>IF(ISBLANK(Paramètres!$B52),"",COUNTIF(Codes!FI53,1))</f>
        <v/>
      </c>
      <c r="FH46" s="54" t="str">
        <f>IF(ISBLANK(Paramètres!$B52),"",COUNTIF(Codes!FJ53,1))</f>
        <v/>
      </c>
      <c r="FI46" s="54" t="str">
        <f>IF(ISBLANK(Paramètres!$B52),"",COUNTIF(Codes!FK53,1))</f>
        <v/>
      </c>
      <c r="FJ46" s="54" t="str">
        <f>IF(ISBLANK(Paramètres!$B52),"",COUNTIF(Codes!FL53,1))</f>
        <v/>
      </c>
      <c r="FK46" s="54" t="str">
        <f>IF(ISBLANK(Paramètres!$B52),"",COUNTIF(Codes!FM53,1))</f>
        <v/>
      </c>
      <c r="FL46" s="54" t="str">
        <f>IF(ISBLANK(Paramètres!$B52),"",COUNTIF(Codes!FN53,1))</f>
        <v/>
      </c>
      <c r="FM46" s="54" t="str">
        <f>IF(ISBLANK(Paramètres!$B52),"",COUNTIF(Codes!FO53,1))</f>
        <v/>
      </c>
      <c r="FN46" s="54" t="str">
        <f>IF(ISBLANK(Paramètres!$B52),"",COUNTIF(Codes!FP53,1))</f>
        <v/>
      </c>
      <c r="FO46" s="54" t="str">
        <f>IF(ISBLANK(Paramètres!$B52),"",COUNTIF(Codes!FQ53,1))</f>
        <v/>
      </c>
      <c r="FP46" s="54" t="str">
        <f>IF(ISBLANK(Paramètres!$B52),"",COUNTIF(Codes!FR53,1))</f>
        <v/>
      </c>
      <c r="FQ46" s="54" t="str">
        <f>IF(ISBLANK(Paramètres!$B52),"",COUNTIF(Codes!FS53,1))</f>
        <v/>
      </c>
      <c r="FR46" s="54" t="str">
        <f>IF(ISBLANK(Paramètres!$B52),"",COUNTIF(Codes!FT53,1))</f>
        <v/>
      </c>
      <c r="FS46" s="54" t="str">
        <f>IF(ISBLANK(Paramètres!$B52),"",COUNTIF(Codes!FU53,1))</f>
        <v/>
      </c>
      <c r="FT46" s="54" t="str">
        <f>IF(ISBLANK(Paramètres!$B52),"",COUNTIF(Codes!FV53,1))</f>
        <v/>
      </c>
      <c r="FU46" s="54" t="str">
        <f>IF(ISBLANK(Paramètres!$B52),"",COUNTIF(Codes!FW53,1))</f>
        <v/>
      </c>
      <c r="FV46" s="54" t="str">
        <f>IF(ISBLANK(Paramètres!$B52),"",COUNTIF(Codes!FX53,1))</f>
        <v/>
      </c>
      <c r="FW46" s="54" t="str">
        <f>IF(ISBLANK(Paramètres!$B52),"",COUNTIF(Codes!FY53,1))</f>
        <v/>
      </c>
      <c r="FX46" s="54" t="str">
        <f>IF(ISBLANK(Paramètres!$B52),"",COUNTIF(Codes!FZ53,1))</f>
        <v/>
      </c>
      <c r="FY46" s="54" t="str">
        <f>IF(ISBLANK(Paramètres!$B52),"",COUNTIF(Codes!GA53,1))</f>
        <v/>
      </c>
      <c r="FZ46" s="54" t="str">
        <f>IF(ISBLANK(Paramètres!$B52),"",COUNTIF(Codes!GB53,1))</f>
        <v/>
      </c>
      <c r="GA46" s="54" t="str">
        <f>IF(ISBLANK(Paramètres!$B52),"",COUNTIF(Codes!GC53,1))</f>
        <v/>
      </c>
      <c r="GB46" s="54" t="str">
        <f>IF(ISBLANK(Paramètres!$B52),"",COUNTIF(Codes!GD53,1))</f>
        <v/>
      </c>
      <c r="GC46" s="54" t="str">
        <f>IF(ISBLANK(Paramètres!$B52),"",COUNTIF(Codes!GE53,1))</f>
        <v/>
      </c>
      <c r="GD46" s="54" t="str">
        <f>IF(ISBLANK(Paramètres!$B52),"",COUNTIF(Codes!GF53,1))</f>
        <v/>
      </c>
      <c r="GE46" s="54" t="str">
        <f>IF(ISBLANK(Paramètres!$B52),"",COUNTIF(Codes!GG53,1))</f>
        <v/>
      </c>
      <c r="GF46" s="54" t="str">
        <f>IF(ISBLANK(Paramètres!$B52),"",COUNTIF(Codes!GH53,1))</f>
        <v/>
      </c>
      <c r="GG46" s="54" t="str">
        <f>IF(ISBLANK(Paramètres!$B52),"",COUNTIF(Codes!GI53,1))</f>
        <v/>
      </c>
      <c r="GH46" s="54" t="str">
        <f>IF(ISBLANK(Paramètres!$B52),"",COUNTIF(Codes!GJ53,1))</f>
        <v/>
      </c>
      <c r="GI46" s="54" t="str">
        <f>IF(ISBLANK(Paramètres!$B52),"",COUNTIF(Codes!GK53,1))</f>
        <v/>
      </c>
      <c r="GJ46" s="54" t="str">
        <f>IF(ISBLANK(Paramètres!$B52),"",COUNTIF(Codes!GL53,1))</f>
        <v/>
      </c>
      <c r="GK46" s="54" t="str">
        <f>IF(ISBLANK(Paramètres!$B52),"",COUNTIF(Codes!GM53,1))</f>
        <v/>
      </c>
      <c r="GL46" s="54" t="str">
        <f>IF(ISBLANK(Paramètres!$B52),"",COUNTIF(Codes!GN53,1))</f>
        <v/>
      </c>
      <c r="GM46" s="54" t="str">
        <f>IF(ISBLANK(Paramètres!B52),"",AVERAGE(B46:CX46))</f>
        <v/>
      </c>
      <c r="GN46" s="54" t="str">
        <f>IF(ISBLANK(Paramètres!B52),"",AVERAGE(CY46:GL46))</f>
        <v/>
      </c>
      <c r="GO46" s="54" t="str">
        <f>IF(ISBLANK(Paramètres!B52),"",AVERAGE(C46:GL46))</f>
        <v/>
      </c>
      <c r="GP46" s="54" t="str">
        <f>IF(ISBLANK(Paramètres!B52),"",AVERAGE(CY46:DZ46))</f>
        <v/>
      </c>
      <c r="GQ46" s="54" t="str">
        <f>IF(ISBLANK(Paramètres!B52),"",AVERAGE(EA46:FK46))</f>
        <v/>
      </c>
      <c r="GR46" s="54" t="str">
        <f>IF(ISBLANK(Paramètres!B52),"",AVERAGE(FL46:FW46))</f>
        <v/>
      </c>
      <c r="GS46" s="54" t="str">
        <f>IF(ISBLANK(Paramètres!B52),"",AVERAGE(FX46:GL46))</f>
        <v/>
      </c>
      <c r="GT46" s="54" t="str">
        <f>IF(ISBLANK(Paramètres!B52),"",AVERAGE(Calculs!M46:R46,Calculs!AN46:AY46,Calculs!BE46:BI46,Calculs!BT46:BX46,Calculs!CD46:CO46))</f>
        <v/>
      </c>
      <c r="GU46" s="54" t="str">
        <f>IF(ISBLANK(Paramètres!B52),"",AVERAGE(Calculs!AI46:AM46,Calculs!BJ46:BP46,Calculs!BY46:CC46))</f>
        <v/>
      </c>
      <c r="GV46" s="54" t="str">
        <f>IF(ISBLANK(Paramètres!B52),"",AVERAGE(Calculs!B46:L46,Calculs!S46:AH46,Calculs!AZ46:BD46,Calculs!BQ46:BS46))</f>
        <v/>
      </c>
      <c r="GW46" s="54" t="str">
        <f>IF(ISBLANK(Paramètres!B52),"",AVERAGE(CP46:CX46))</f>
        <v/>
      </c>
    </row>
    <row r="47" spans="1:205" s="23" customFormat="1" ht="24" customHeight="1" thickBot="1" x14ac:dyDescent="0.4">
      <c r="A47" s="22" t="str">
        <f>Codes!C54</f>
        <v/>
      </c>
      <c r="B47" s="54" t="str">
        <f>IF(ISBLANK(Paramètres!$B53),"",COUNTIF(Codes!D54,1))</f>
        <v/>
      </c>
      <c r="C47" s="54" t="str">
        <f>IF(ISBLANK(Paramètres!$B53),"",COUNTIF(Codes!E54,1))</f>
        <v/>
      </c>
      <c r="D47" s="54" t="str">
        <f>IF(ISBLANK(Paramètres!$B53),"",COUNTIF(Codes!F54,1))</f>
        <v/>
      </c>
      <c r="E47" s="54" t="str">
        <f>IF(ISBLANK(Paramètres!$B53),"",COUNTIF(Codes!G54,1))</f>
        <v/>
      </c>
      <c r="F47" s="54" t="str">
        <f>IF(ISBLANK(Paramètres!$B53),"",COUNTIF(Codes!H54,1))</f>
        <v/>
      </c>
      <c r="G47" s="54" t="str">
        <f>IF(ISBLANK(Paramètres!$B53),"",COUNTIF(Codes!I54,1))</f>
        <v/>
      </c>
      <c r="H47" s="54" t="str">
        <f>IF(ISBLANK(Paramètres!$B53),"",COUNTIF(Codes!J54,1))</f>
        <v/>
      </c>
      <c r="I47" s="54" t="str">
        <f>IF(ISBLANK(Paramètres!$B53),"",COUNTIF(Codes!K54,1))</f>
        <v/>
      </c>
      <c r="J47" s="54" t="str">
        <f>IF(ISBLANK(Paramètres!$B53),"",COUNTIF(Codes!L54,1))</f>
        <v/>
      </c>
      <c r="K47" s="54" t="str">
        <f>IF(ISBLANK(Paramètres!$B53),"",COUNTIF(Codes!M54,1))</f>
        <v/>
      </c>
      <c r="L47" s="54" t="str">
        <f>IF(ISBLANK(Paramètres!$B53),"",COUNTIF(Codes!N54,1))</f>
        <v/>
      </c>
      <c r="M47" s="54" t="str">
        <f>IF(ISBLANK(Paramètres!$B53),"",COUNTIF(Codes!O54,1))</f>
        <v/>
      </c>
      <c r="N47" s="54" t="str">
        <f>IF(ISBLANK(Paramètres!$B53),"",COUNTIF(Codes!P54,1))</f>
        <v/>
      </c>
      <c r="O47" s="54" t="str">
        <f>IF(ISBLANK(Paramètres!$B53),"",COUNTIF(Codes!Q54,1))</f>
        <v/>
      </c>
      <c r="P47" s="54" t="str">
        <f>IF(ISBLANK(Paramètres!$B53),"",COUNTIF(Codes!R54,1))</f>
        <v/>
      </c>
      <c r="Q47" s="54" t="str">
        <f>IF(ISBLANK(Paramètres!$B53),"",COUNTIF(Codes!S54,1))</f>
        <v/>
      </c>
      <c r="R47" s="54" t="str">
        <f>IF(ISBLANK(Paramètres!$B53),"",COUNTIF(Codes!T54,1))</f>
        <v/>
      </c>
      <c r="S47" s="54" t="str">
        <f>IF(ISBLANK(Paramètres!$B53),"",COUNTIF(Codes!U54,1))</f>
        <v/>
      </c>
      <c r="T47" s="54" t="str">
        <f>IF(ISBLANK(Paramètres!$B53),"",COUNTIF(Codes!V54,1))</f>
        <v/>
      </c>
      <c r="U47" s="54" t="str">
        <f>IF(ISBLANK(Paramètres!$B53),"",COUNTIF(Codes!W54,1))</f>
        <v/>
      </c>
      <c r="V47" s="54" t="str">
        <f>IF(ISBLANK(Paramètres!$B53),"",COUNTIF(Codes!X54,1))</f>
        <v/>
      </c>
      <c r="W47" s="54" t="str">
        <f>IF(ISBLANK(Paramètres!$B53),"",COUNTIF(Codes!Y54,1))</f>
        <v/>
      </c>
      <c r="X47" s="54" t="str">
        <f>IF(ISBLANK(Paramètres!$B53),"",COUNTIF(Codes!Z54,1))</f>
        <v/>
      </c>
      <c r="Y47" s="54" t="str">
        <f>IF(ISBLANK(Paramètres!$B53),"",COUNTIF(Codes!AA54,1))</f>
        <v/>
      </c>
      <c r="Z47" s="54" t="str">
        <f>IF(ISBLANK(Paramètres!$B53),"",COUNTIF(Codes!AB54,1))</f>
        <v/>
      </c>
      <c r="AA47" s="54" t="str">
        <f>IF(ISBLANK(Paramètres!$B53),"",COUNTIF(Codes!AC54,1))</f>
        <v/>
      </c>
      <c r="AB47" s="54" t="str">
        <f>IF(ISBLANK(Paramètres!$B53),"",COUNTIF(Codes!AD54,1))</f>
        <v/>
      </c>
      <c r="AC47" s="54" t="str">
        <f>IF(ISBLANK(Paramètres!$B53),"",COUNTIF(Codes!AE54,1))</f>
        <v/>
      </c>
      <c r="AD47" s="54" t="str">
        <f>IF(ISBLANK(Paramètres!$B53),"",COUNTIF(Codes!AF54,1))</f>
        <v/>
      </c>
      <c r="AE47" s="54" t="str">
        <f>IF(ISBLANK(Paramètres!$B53),"",COUNTIF(Codes!AG54,1))</f>
        <v/>
      </c>
      <c r="AF47" s="54" t="str">
        <f>IF(ISBLANK(Paramètres!$B53),"",COUNTIF(Codes!AH54,1))</f>
        <v/>
      </c>
      <c r="AG47" s="54" t="str">
        <f>IF(ISBLANK(Paramètres!$B53),"",COUNTIF(Codes!AI54,1))</f>
        <v/>
      </c>
      <c r="AH47" s="54" t="str">
        <f>IF(ISBLANK(Paramètres!$B53),"",COUNTIF(Codes!AJ54,1))</f>
        <v/>
      </c>
      <c r="AI47" s="54" t="str">
        <f>IF(ISBLANK(Paramètres!$B53),"",COUNTIF(Codes!AK54,1))</f>
        <v/>
      </c>
      <c r="AJ47" s="54" t="str">
        <f>IF(ISBLANK(Paramètres!$B53),"",COUNTIF(Codes!AL54,1))</f>
        <v/>
      </c>
      <c r="AK47" s="54" t="str">
        <f>IF(ISBLANK(Paramètres!$B53),"",COUNTIF(Codes!AM54,1))</f>
        <v/>
      </c>
      <c r="AL47" s="54" t="str">
        <f>IF(ISBLANK(Paramètres!$B53),"",COUNTIF(Codes!AN54,1))</f>
        <v/>
      </c>
      <c r="AM47" s="54" t="str">
        <f>IF(ISBLANK(Paramètres!$B53),"",COUNTIF(Codes!AO54,1))</f>
        <v/>
      </c>
      <c r="AN47" s="54" t="str">
        <f>IF(ISBLANK(Paramètres!$B53),"",COUNTIF(Codes!AP54,1))</f>
        <v/>
      </c>
      <c r="AO47" s="54" t="str">
        <f>IF(ISBLANK(Paramètres!$B53),"",COUNTIF(Codes!AQ54,1))</f>
        <v/>
      </c>
      <c r="AP47" s="54" t="str">
        <f>IF(ISBLANK(Paramètres!$B53),"",COUNTIF(Codes!AR54,1))</f>
        <v/>
      </c>
      <c r="AQ47" s="54" t="str">
        <f>IF(ISBLANK(Paramètres!$B53),"",COUNTIF(Codes!AS54,1))</f>
        <v/>
      </c>
      <c r="AR47" s="54" t="str">
        <f>IF(ISBLANK(Paramètres!$B53),"",COUNTIF(Codes!AT54,1))</f>
        <v/>
      </c>
      <c r="AS47" s="54" t="str">
        <f>IF(ISBLANK(Paramètres!$B53),"",COUNTIF(Codes!AU54,1))</f>
        <v/>
      </c>
      <c r="AT47" s="54" t="str">
        <f>IF(ISBLANK(Paramètres!$B53),"",COUNTIF(Codes!AV54,1))</f>
        <v/>
      </c>
      <c r="AU47" s="54" t="str">
        <f>IF(ISBLANK(Paramètres!$B53),"",COUNTIF(Codes!AW54,1))</f>
        <v/>
      </c>
      <c r="AV47" s="54" t="str">
        <f>IF(ISBLANK(Paramètres!$B53),"",COUNTIF(Codes!AX54,1))</f>
        <v/>
      </c>
      <c r="AW47" s="54" t="str">
        <f>IF(ISBLANK(Paramètres!$B53),"",COUNTIF(Codes!AY54,1))</f>
        <v/>
      </c>
      <c r="AX47" s="54" t="str">
        <f>IF(ISBLANK(Paramètres!$B53),"",COUNTIF(Codes!AZ54,1))</f>
        <v/>
      </c>
      <c r="AY47" s="54" t="str">
        <f>IF(ISBLANK(Paramètres!$B53),"",COUNTIF(Codes!BA54,1))</f>
        <v/>
      </c>
      <c r="AZ47" s="54" t="str">
        <f>IF(ISBLANK(Paramètres!$B53),"",COUNTIF(Codes!BB54,1))</f>
        <v/>
      </c>
      <c r="BA47" s="54" t="str">
        <f>IF(ISBLANK(Paramètres!$B53),"",COUNTIF(Codes!BC54,1))</f>
        <v/>
      </c>
      <c r="BB47" s="54" t="str">
        <f>IF(ISBLANK(Paramètres!$B53),"",COUNTIF(Codes!BD54,1))</f>
        <v/>
      </c>
      <c r="BC47" s="54" t="str">
        <f>IF(ISBLANK(Paramètres!$B53),"",COUNTIF(Codes!BE54,1))</f>
        <v/>
      </c>
      <c r="BD47" s="54" t="str">
        <f>IF(ISBLANK(Paramètres!$B53),"",COUNTIF(Codes!BF54,1))</f>
        <v/>
      </c>
      <c r="BE47" s="54" t="str">
        <f>IF(ISBLANK(Paramètres!$B53),"",COUNTIF(Codes!BG54,1))</f>
        <v/>
      </c>
      <c r="BF47" s="54" t="str">
        <f>IF(ISBLANK(Paramètres!$B53),"",COUNTIF(Codes!BH54,1))</f>
        <v/>
      </c>
      <c r="BG47" s="54" t="str">
        <f>IF(ISBLANK(Paramètres!$B53),"",COUNTIF(Codes!BI54,1))</f>
        <v/>
      </c>
      <c r="BH47" s="54" t="str">
        <f>IF(ISBLANK(Paramètres!$B53),"",COUNTIF(Codes!BJ54,1))</f>
        <v/>
      </c>
      <c r="BI47" s="54" t="str">
        <f>IF(ISBLANK(Paramètres!$B53),"",COUNTIF(Codes!BK54,1))</f>
        <v/>
      </c>
      <c r="BJ47" s="54" t="str">
        <f>IF(ISBLANK(Paramètres!$B53),"",COUNTIF(Codes!BL54,1))</f>
        <v/>
      </c>
      <c r="BK47" s="54" t="str">
        <f>IF(ISBLANK(Paramètres!$B53),"",COUNTIF(Codes!BM54,1))</f>
        <v/>
      </c>
      <c r="BL47" s="54" t="str">
        <f>IF(ISBLANK(Paramètres!$B53),"",COUNTIF(Codes!BN54,1))</f>
        <v/>
      </c>
      <c r="BM47" s="54" t="str">
        <f>IF(ISBLANK(Paramètres!$B53),"",COUNTIF(Codes!BO54,1))</f>
        <v/>
      </c>
      <c r="BN47" s="54" t="str">
        <f>IF(ISBLANK(Paramètres!$B53),"",COUNTIF(Codes!BP54,1))</f>
        <v/>
      </c>
      <c r="BO47" s="54" t="str">
        <f>IF(ISBLANK(Paramètres!$B53),"",COUNTIF(Codes!BQ54,1))</f>
        <v/>
      </c>
      <c r="BP47" s="54" t="str">
        <f>IF(ISBLANK(Paramètres!$B53),"",COUNTIF(Codes!BR54,1))</f>
        <v/>
      </c>
      <c r="BQ47" s="54" t="str">
        <f>IF(ISBLANK(Paramètres!$B53),"",COUNTIF(Codes!BS54,1))</f>
        <v/>
      </c>
      <c r="BR47" s="54" t="str">
        <f>IF(ISBLANK(Paramètres!$B53),"",COUNTIF(Codes!BT54,1))</f>
        <v/>
      </c>
      <c r="BS47" s="54" t="str">
        <f>IF(ISBLANK(Paramètres!$B53),"",COUNTIF(Codes!BU54,1))</f>
        <v/>
      </c>
      <c r="BT47" s="54" t="str">
        <f>IF(ISBLANK(Paramètres!$B53),"",COUNTIF(Codes!BV54,1))</f>
        <v/>
      </c>
      <c r="BU47" s="54" t="str">
        <f>IF(ISBLANK(Paramètres!$B53),"",COUNTIF(Codes!BW54,1))</f>
        <v/>
      </c>
      <c r="BV47" s="54" t="str">
        <f>IF(ISBLANK(Paramètres!$B53),"",COUNTIF(Codes!BX54,1))</f>
        <v/>
      </c>
      <c r="BW47" s="54" t="str">
        <f>IF(ISBLANK(Paramètres!$B53),"",COUNTIF(Codes!BY54,1))</f>
        <v/>
      </c>
      <c r="BX47" s="54" t="str">
        <f>IF(ISBLANK(Paramètres!$B53),"",COUNTIF(Codes!BZ54,1))</f>
        <v/>
      </c>
      <c r="BY47" s="54" t="str">
        <f>IF(ISBLANK(Paramètres!$B53),"",COUNTIF(Codes!CA54,1))</f>
        <v/>
      </c>
      <c r="BZ47" s="54" t="str">
        <f>IF(ISBLANK(Paramètres!$B53),"",COUNTIF(Codes!CB54,1))</f>
        <v/>
      </c>
      <c r="CA47" s="54" t="str">
        <f>IF(ISBLANK(Paramètres!$B53),"",COUNTIF(Codes!CC54,1))</f>
        <v/>
      </c>
      <c r="CB47" s="54" t="str">
        <f>IF(ISBLANK(Paramètres!$B53),"",COUNTIF(Codes!CD54,1))</f>
        <v/>
      </c>
      <c r="CC47" s="54" t="str">
        <f>IF(ISBLANK(Paramètres!$B53),"",COUNTIF(Codes!CE54,1))</f>
        <v/>
      </c>
      <c r="CD47" s="54" t="str">
        <f>IF(ISBLANK(Paramètres!$B53),"",COUNTIF(Codes!CF54,1))</f>
        <v/>
      </c>
      <c r="CE47" s="54" t="str">
        <f>IF(ISBLANK(Paramètres!$B53),"",COUNTIF(Codes!CG54,1))</f>
        <v/>
      </c>
      <c r="CF47" s="54" t="str">
        <f>IF(ISBLANK(Paramètres!$B53),"",COUNTIF(Codes!CH54,1))</f>
        <v/>
      </c>
      <c r="CG47" s="54" t="str">
        <f>IF(ISBLANK(Paramètres!$B53),"",COUNTIF(Codes!CI54,1))</f>
        <v/>
      </c>
      <c r="CH47" s="54" t="str">
        <f>IF(ISBLANK(Paramètres!$B53),"",COUNTIF(Codes!CJ54,1))</f>
        <v/>
      </c>
      <c r="CI47" s="54" t="str">
        <f>IF(ISBLANK(Paramètres!$B53),"",COUNTIF(Codes!CK54,1))</f>
        <v/>
      </c>
      <c r="CJ47" s="54" t="str">
        <f>IF(ISBLANK(Paramètres!$B53),"",COUNTIF(Codes!CL54,1))</f>
        <v/>
      </c>
      <c r="CK47" s="54" t="str">
        <f>IF(ISBLANK(Paramètres!$B53),"",COUNTIF(Codes!CM54,1))</f>
        <v/>
      </c>
      <c r="CL47" s="54" t="str">
        <f>IF(ISBLANK(Paramètres!$B53),"",COUNTIF(Codes!CN54,1))</f>
        <v/>
      </c>
      <c r="CM47" s="54" t="str">
        <f>IF(ISBLANK(Paramètres!$B53),"",COUNTIF(Codes!CO54,1))</f>
        <v/>
      </c>
      <c r="CN47" s="54" t="str">
        <f>IF(ISBLANK(Paramètres!$B53),"",COUNTIF(Codes!CP54,1))</f>
        <v/>
      </c>
      <c r="CO47" s="54" t="str">
        <f>IF(ISBLANK(Paramètres!$B53),"",COUNTIF(Codes!CQ54,1))</f>
        <v/>
      </c>
      <c r="CP47" s="54" t="str">
        <f>IF(ISBLANK(Paramètres!$B53),"",COUNTIF(Codes!CR54,1))</f>
        <v/>
      </c>
      <c r="CQ47" s="54" t="str">
        <f>IF(ISBLANK(Paramètres!$B53),"",COUNTIF(Codes!CS54,1))</f>
        <v/>
      </c>
      <c r="CR47" s="54" t="str">
        <f>IF(ISBLANK(Paramètres!$B53),"",COUNTIF(Codes!CT54,1))</f>
        <v/>
      </c>
      <c r="CS47" s="54" t="str">
        <f>IF(ISBLANK(Paramètres!$B53),"",COUNTIF(Codes!CU54,1))</f>
        <v/>
      </c>
      <c r="CT47" s="54" t="str">
        <f>IF(ISBLANK(Paramètres!$B53),"",COUNTIF(Codes!CV54,1))</f>
        <v/>
      </c>
      <c r="CU47" s="54" t="str">
        <f>IF(ISBLANK(Paramètres!$B53),"",COUNTIF(Codes!CW54,1))</f>
        <v/>
      </c>
      <c r="CV47" s="54" t="str">
        <f>IF(ISBLANK(Paramètres!$B53),"",COUNTIF(Codes!CX54,1))</f>
        <v/>
      </c>
      <c r="CW47" s="54" t="str">
        <f>IF(ISBLANK(Paramètres!$B53),"",COUNTIF(Codes!CY54,1))</f>
        <v/>
      </c>
      <c r="CX47" s="54" t="str">
        <f>IF(ISBLANK(Paramètres!$B53),"",COUNTIF(Codes!CZ54,1))</f>
        <v/>
      </c>
      <c r="CY47" s="54" t="str">
        <f>IF(ISBLANK(Paramètres!$B53),"",COUNTIF(Codes!DA54,1))</f>
        <v/>
      </c>
      <c r="CZ47" s="54" t="str">
        <f>IF(ISBLANK(Paramètres!$B53),"",COUNTIF(Codes!DB54,1))</f>
        <v/>
      </c>
      <c r="DA47" s="54" t="str">
        <f>IF(ISBLANK(Paramètres!$B53),"",COUNTIF(Codes!DC54,1))</f>
        <v/>
      </c>
      <c r="DB47" s="54" t="str">
        <f>IF(ISBLANK(Paramètres!$B53),"",COUNTIF(Codes!DD54,1))</f>
        <v/>
      </c>
      <c r="DC47" s="54" t="str">
        <f>IF(ISBLANK(Paramètres!$B53),"",COUNTIF(Codes!DE54,1))</f>
        <v/>
      </c>
      <c r="DD47" s="54" t="str">
        <f>IF(ISBLANK(Paramètres!$B53),"",COUNTIF(Codes!DF54,1))</f>
        <v/>
      </c>
      <c r="DE47" s="54" t="str">
        <f>IF(ISBLANK(Paramètres!$B53),"",COUNTIF(Codes!DG54,1))</f>
        <v/>
      </c>
      <c r="DF47" s="54" t="str">
        <f>IF(ISBLANK(Paramètres!$B53),"",COUNTIF(Codes!DH54,1))</f>
        <v/>
      </c>
      <c r="DG47" s="54" t="str">
        <f>IF(ISBLANK(Paramètres!$B53),"",COUNTIF(Codes!DI54,1))</f>
        <v/>
      </c>
      <c r="DH47" s="54" t="str">
        <f>IF(ISBLANK(Paramètres!$B53),"",COUNTIF(Codes!DJ54,1))</f>
        <v/>
      </c>
      <c r="DI47" s="54" t="str">
        <f>IF(ISBLANK(Paramètres!$B53),"",COUNTIF(Codes!DK54,1))</f>
        <v/>
      </c>
      <c r="DJ47" s="54" t="str">
        <f>IF(ISBLANK(Paramètres!$B53),"",COUNTIF(Codes!DL54,1))</f>
        <v/>
      </c>
      <c r="DK47" s="54" t="str">
        <f>IF(ISBLANK(Paramètres!$B53),"",COUNTIF(Codes!DM54,1))</f>
        <v/>
      </c>
      <c r="DL47" s="54" t="str">
        <f>IF(ISBLANK(Paramètres!$B53),"",COUNTIF(Codes!DN54,1))</f>
        <v/>
      </c>
      <c r="DM47" s="54" t="str">
        <f>IF(ISBLANK(Paramètres!$B53),"",COUNTIF(Codes!DO54,1))</f>
        <v/>
      </c>
      <c r="DN47" s="54" t="str">
        <f>IF(ISBLANK(Paramètres!$B53),"",COUNTIF(Codes!DP54,1))</f>
        <v/>
      </c>
      <c r="DO47" s="54" t="str">
        <f>IF(ISBLANK(Paramètres!$B53),"",COUNTIF(Codes!DQ54,1))</f>
        <v/>
      </c>
      <c r="DP47" s="54" t="str">
        <f>IF(ISBLANK(Paramètres!$B53),"",COUNTIF(Codes!DR54,1))</f>
        <v/>
      </c>
      <c r="DQ47" s="54" t="str">
        <f>IF(ISBLANK(Paramètres!$B53),"",COUNTIF(Codes!DS54,1))</f>
        <v/>
      </c>
      <c r="DR47" s="54" t="str">
        <f>IF(ISBLANK(Paramètres!$B53),"",COUNTIF(Codes!DT54,1))</f>
        <v/>
      </c>
      <c r="DS47" s="54" t="str">
        <f>IF(ISBLANK(Paramètres!$B53),"",COUNTIF(Codes!DU54,1))</f>
        <v/>
      </c>
      <c r="DT47" s="54" t="str">
        <f>IF(ISBLANK(Paramètres!$B53),"",COUNTIF(Codes!DV54,1))</f>
        <v/>
      </c>
      <c r="DU47" s="54" t="str">
        <f>IF(ISBLANK(Paramètres!$B53),"",COUNTIF(Codes!DW54,1))</f>
        <v/>
      </c>
      <c r="DV47" s="54" t="str">
        <f>IF(ISBLANK(Paramètres!$B53),"",COUNTIF(Codes!DX54,1))</f>
        <v/>
      </c>
      <c r="DW47" s="54" t="str">
        <f>IF(ISBLANK(Paramètres!$B53),"",COUNTIF(Codes!DY54,1))</f>
        <v/>
      </c>
      <c r="DX47" s="54" t="str">
        <f>IF(ISBLANK(Paramètres!$B53),"",COUNTIF(Codes!DZ54,1))</f>
        <v/>
      </c>
      <c r="DY47" s="54" t="str">
        <f>IF(ISBLANK(Paramètres!$B53),"",COUNTIF(Codes!EA54,1))</f>
        <v/>
      </c>
      <c r="DZ47" s="54" t="str">
        <f>IF(ISBLANK(Paramètres!$B53),"",COUNTIF(Codes!EB54,1))</f>
        <v/>
      </c>
      <c r="EA47" s="54" t="str">
        <f>IF(ISBLANK(Paramètres!$B53),"",COUNTIF(Codes!EC54,1))</f>
        <v/>
      </c>
      <c r="EB47" s="54" t="str">
        <f>IF(ISBLANK(Paramètres!$B53),"",COUNTIF(Codes!ED54,1))</f>
        <v/>
      </c>
      <c r="EC47" s="54" t="str">
        <f>IF(ISBLANK(Paramètres!$B53),"",COUNTIF(Codes!EE54,1))</f>
        <v/>
      </c>
      <c r="ED47" s="54" t="str">
        <f>IF(ISBLANK(Paramètres!$B53),"",COUNTIF(Codes!EF54,1))</f>
        <v/>
      </c>
      <c r="EE47" s="54" t="str">
        <f>IF(ISBLANK(Paramètres!$B53),"",COUNTIF(Codes!EG54,1))</f>
        <v/>
      </c>
      <c r="EF47" s="54" t="str">
        <f>IF(ISBLANK(Paramètres!$B53),"",COUNTIF(Codes!EH54,1))</f>
        <v/>
      </c>
      <c r="EG47" s="54" t="str">
        <f>IF(ISBLANK(Paramètres!$B53),"",COUNTIF(Codes!EI54,1))</f>
        <v/>
      </c>
      <c r="EH47" s="54" t="str">
        <f>IF(ISBLANK(Paramètres!$B53),"",COUNTIF(Codes!EJ54,1))</f>
        <v/>
      </c>
      <c r="EI47" s="54" t="str">
        <f>IF(ISBLANK(Paramètres!$B53),"",COUNTIF(Codes!EK54,1))</f>
        <v/>
      </c>
      <c r="EJ47" s="54" t="str">
        <f>IF(ISBLANK(Paramètres!$B53),"",COUNTIF(Codes!EL54,1))</f>
        <v/>
      </c>
      <c r="EK47" s="54" t="str">
        <f>IF(ISBLANK(Paramètres!$B53),"",COUNTIF(Codes!EM54,1))</f>
        <v/>
      </c>
      <c r="EL47" s="54" t="str">
        <f>IF(ISBLANK(Paramètres!$B53),"",COUNTIF(Codes!EN54,1))</f>
        <v/>
      </c>
      <c r="EM47" s="54" t="str">
        <f>IF(ISBLANK(Paramètres!$B53),"",COUNTIF(Codes!EO54,1))</f>
        <v/>
      </c>
      <c r="EN47" s="54" t="str">
        <f>IF(ISBLANK(Paramètres!$B53),"",COUNTIF(Codes!EP54,1))</f>
        <v/>
      </c>
      <c r="EO47" s="54" t="str">
        <f>IF(ISBLANK(Paramètres!$B53),"",COUNTIF(Codes!EQ54,1))</f>
        <v/>
      </c>
      <c r="EP47" s="54" t="str">
        <f>IF(ISBLANK(Paramètres!$B53),"",COUNTIF(Codes!ER54,1))</f>
        <v/>
      </c>
      <c r="EQ47" s="54" t="str">
        <f>IF(ISBLANK(Paramètres!$B53),"",COUNTIF(Codes!ES54,1))</f>
        <v/>
      </c>
      <c r="ER47" s="54" t="str">
        <f>IF(ISBLANK(Paramètres!$B53),"",COUNTIF(Codes!ET54,1))</f>
        <v/>
      </c>
      <c r="ES47" s="54" t="str">
        <f>IF(ISBLANK(Paramètres!$B53),"",COUNTIF(Codes!EU54,1))</f>
        <v/>
      </c>
      <c r="ET47" s="54" t="str">
        <f>IF(ISBLANK(Paramètres!$B53),"",COUNTIF(Codes!EV54,1))</f>
        <v/>
      </c>
      <c r="EU47" s="54" t="str">
        <f>IF(ISBLANK(Paramètres!$B53),"",COUNTIF(Codes!EW54,1))</f>
        <v/>
      </c>
      <c r="EV47" s="54" t="str">
        <f>IF(ISBLANK(Paramètres!$B53),"",COUNTIF(Codes!EX54,1))</f>
        <v/>
      </c>
      <c r="EW47" s="54" t="str">
        <f>IF(ISBLANK(Paramètres!$B53),"",COUNTIF(Codes!EY54,1))</f>
        <v/>
      </c>
      <c r="EX47" s="54" t="str">
        <f>IF(ISBLANK(Paramètres!$B53),"",COUNTIF(Codes!EZ54,1))</f>
        <v/>
      </c>
      <c r="EY47" s="54" t="str">
        <f>IF(ISBLANK(Paramètres!$B53),"",COUNTIF(Codes!FA54,1))</f>
        <v/>
      </c>
      <c r="EZ47" s="54" t="str">
        <f>IF(ISBLANK(Paramètres!$B53),"",COUNTIF(Codes!FB54,1))</f>
        <v/>
      </c>
      <c r="FA47" s="54" t="str">
        <f>IF(ISBLANK(Paramètres!$B53),"",COUNTIF(Codes!FC54,1))</f>
        <v/>
      </c>
      <c r="FB47" s="54" t="str">
        <f>IF(ISBLANK(Paramètres!$B53),"",COUNTIF(Codes!FD54,1))</f>
        <v/>
      </c>
      <c r="FC47" s="54" t="str">
        <f>IF(ISBLANK(Paramètres!$B53),"",COUNTIF(Codes!FE54,1))</f>
        <v/>
      </c>
      <c r="FD47" s="54" t="str">
        <f>IF(ISBLANK(Paramètres!$B53),"",COUNTIF(Codes!FF54,1))</f>
        <v/>
      </c>
      <c r="FE47" s="54" t="str">
        <f>IF(ISBLANK(Paramètres!$B53),"",COUNTIF(Codes!FG54,1))</f>
        <v/>
      </c>
      <c r="FF47" s="54" t="str">
        <f>IF(ISBLANK(Paramètres!$B53),"",COUNTIF(Codes!FH54,1))</f>
        <v/>
      </c>
      <c r="FG47" s="54" t="str">
        <f>IF(ISBLANK(Paramètres!$B53),"",COUNTIF(Codes!FI54,1))</f>
        <v/>
      </c>
      <c r="FH47" s="54" t="str">
        <f>IF(ISBLANK(Paramètres!$B53),"",COUNTIF(Codes!FJ54,1))</f>
        <v/>
      </c>
      <c r="FI47" s="54" t="str">
        <f>IF(ISBLANK(Paramètres!$B53),"",COUNTIF(Codes!FK54,1))</f>
        <v/>
      </c>
      <c r="FJ47" s="54" t="str">
        <f>IF(ISBLANK(Paramètres!$B53),"",COUNTIF(Codes!FL54,1))</f>
        <v/>
      </c>
      <c r="FK47" s="54" t="str">
        <f>IF(ISBLANK(Paramètres!$B53),"",COUNTIF(Codes!FM54,1))</f>
        <v/>
      </c>
      <c r="FL47" s="54" t="str">
        <f>IF(ISBLANK(Paramètres!$B53),"",COUNTIF(Codes!FN54,1))</f>
        <v/>
      </c>
      <c r="FM47" s="54" t="str">
        <f>IF(ISBLANK(Paramètres!$B53),"",COUNTIF(Codes!FO54,1))</f>
        <v/>
      </c>
      <c r="FN47" s="54" t="str">
        <f>IF(ISBLANK(Paramètres!$B53),"",COUNTIF(Codes!FP54,1))</f>
        <v/>
      </c>
      <c r="FO47" s="54" t="str">
        <f>IF(ISBLANK(Paramètres!$B53),"",COUNTIF(Codes!FQ54,1))</f>
        <v/>
      </c>
      <c r="FP47" s="54" t="str">
        <f>IF(ISBLANK(Paramètres!$B53),"",COUNTIF(Codes!FR54,1))</f>
        <v/>
      </c>
      <c r="FQ47" s="54" t="str">
        <f>IF(ISBLANK(Paramètres!$B53),"",COUNTIF(Codes!FS54,1))</f>
        <v/>
      </c>
      <c r="FR47" s="54" t="str">
        <f>IF(ISBLANK(Paramètres!$B53),"",COUNTIF(Codes!FT54,1))</f>
        <v/>
      </c>
      <c r="FS47" s="54" t="str">
        <f>IF(ISBLANK(Paramètres!$B53),"",COUNTIF(Codes!FU54,1))</f>
        <v/>
      </c>
      <c r="FT47" s="54" t="str">
        <f>IF(ISBLANK(Paramètres!$B53),"",COUNTIF(Codes!FV54,1))</f>
        <v/>
      </c>
      <c r="FU47" s="54" t="str">
        <f>IF(ISBLANK(Paramètres!$B53),"",COUNTIF(Codes!FW54,1))</f>
        <v/>
      </c>
      <c r="FV47" s="54" t="str">
        <f>IF(ISBLANK(Paramètres!$B53),"",COUNTIF(Codes!FX54,1))</f>
        <v/>
      </c>
      <c r="FW47" s="54" t="str">
        <f>IF(ISBLANK(Paramètres!$B53),"",COUNTIF(Codes!FY54,1))</f>
        <v/>
      </c>
      <c r="FX47" s="54" t="str">
        <f>IF(ISBLANK(Paramètres!$B53),"",COUNTIF(Codes!FZ54,1))</f>
        <v/>
      </c>
      <c r="FY47" s="54" t="str">
        <f>IF(ISBLANK(Paramètres!$B53),"",COUNTIF(Codes!GA54,1))</f>
        <v/>
      </c>
      <c r="FZ47" s="54" t="str">
        <f>IF(ISBLANK(Paramètres!$B53),"",COUNTIF(Codes!GB54,1))</f>
        <v/>
      </c>
      <c r="GA47" s="54" t="str">
        <f>IF(ISBLANK(Paramètres!$B53),"",COUNTIF(Codes!GC54,1))</f>
        <v/>
      </c>
      <c r="GB47" s="54" t="str">
        <f>IF(ISBLANK(Paramètres!$B53),"",COUNTIF(Codes!GD54,1))</f>
        <v/>
      </c>
      <c r="GC47" s="54" t="str">
        <f>IF(ISBLANK(Paramètres!$B53),"",COUNTIF(Codes!GE54,1))</f>
        <v/>
      </c>
      <c r="GD47" s="54" t="str">
        <f>IF(ISBLANK(Paramètres!$B53),"",COUNTIF(Codes!GF54,1))</f>
        <v/>
      </c>
      <c r="GE47" s="54" t="str">
        <f>IF(ISBLANK(Paramètres!$B53),"",COUNTIF(Codes!GG54,1))</f>
        <v/>
      </c>
      <c r="GF47" s="54" t="str">
        <f>IF(ISBLANK(Paramètres!$B53),"",COUNTIF(Codes!GH54,1))</f>
        <v/>
      </c>
      <c r="GG47" s="54" t="str">
        <f>IF(ISBLANK(Paramètres!$B53),"",COUNTIF(Codes!GI54,1))</f>
        <v/>
      </c>
      <c r="GH47" s="54" t="str">
        <f>IF(ISBLANK(Paramètres!$B53),"",COUNTIF(Codes!GJ54,1))</f>
        <v/>
      </c>
      <c r="GI47" s="54" t="str">
        <f>IF(ISBLANK(Paramètres!$B53),"",COUNTIF(Codes!GK54,1))</f>
        <v/>
      </c>
      <c r="GJ47" s="54" t="str">
        <f>IF(ISBLANK(Paramètres!$B53),"",COUNTIF(Codes!GL54,1))</f>
        <v/>
      </c>
      <c r="GK47" s="54" t="str">
        <f>IF(ISBLANK(Paramètres!$B53),"",COUNTIF(Codes!GM54,1))</f>
        <v/>
      </c>
      <c r="GL47" s="54" t="str">
        <f>IF(ISBLANK(Paramètres!$B53),"",COUNTIF(Codes!GN54,1))</f>
        <v/>
      </c>
      <c r="GM47" s="54" t="str">
        <f>IF(ISBLANK(Paramètres!B53),"",AVERAGE(B47:CX47))</f>
        <v/>
      </c>
      <c r="GN47" s="54" t="str">
        <f>IF(ISBLANK(Paramètres!B53),"",AVERAGE(CY47:GL47))</f>
        <v/>
      </c>
      <c r="GO47" s="54" t="str">
        <f>IF(ISBLANK(Paramètres!B53),"",AVERAGE(C47:GL47))</f>
        <v/>
      </c>
      <c r="GP47" s="54" t="str">
        <f>IF(ISBLANK(Paramètres!B53),"",AVERAGE(CY47:DZ47))</f>
        <v/>
      </c>
      <c r="GQ47" s="54" t="str">
        <f>IF(ISBLANK(Paramètres!B53),"",AVERAGE(EA47:FK47))</f>
        <v/>
      </c>
      <c r="GR47" s="54" t="str">
        <f>IF(ISBLANK(Paramètres!B53),"",AVERAGE(FL47:FW47))</f>
        <v/>
      </c>
      <c r="GS47" s="54" t="str">
        <f>IF(ISBLANK(Paramètres!B53),"",AVERAGE(FX47:GL47))</f>
        <v/>
      </c>
      <c r="GT47" s="54" t="str">
        <f>IF(ISBLANK(Paramètres!B53),"",AVERAGE(Calculs!M47:R47,Calculs!AN47:AY47,Calculs!BE47:BI47,Calculs!BT47:BX47,Calculs!CD47:CO47))</f>
        <v/>
      </c>
      <c r="GU47" s="54" t="str">
        <f>IF(ISBLANK(Paramètres!B53),"",AVERAGE(Calculs!AI47:AM47,Calculs!BJ47:BP47,Calculs!BY47:CC47))</f>
        <v/>
      </c>
      <c r="GV47" s="54" t="str">
        <f>IF(ISBLANK(Paramètres!B53),"",AVERAGE(Calculs!B47:L47,Calculs!S47:AH47,Calculs!AZ47:BD47,Calculs!BQ47:BS47))</f>
        <v/>
      </c>
      <c r="GW47" s="54" t="str">
        <f>IF(ISBLANK(Paramètres!B53),"",AVERAGE(CP47:CX47))</f>
        <v/>
      </c>
    </row>
    <row r="48" spans="1:205" s="23" customFormat="1" ht="24" customHeight="1" thickBot="1" x14ac:dyDescent="0.4">
      <c r="A48" s="22" t="str">
        <f>Codes!C55</f>
        <v/>
      </c>
      <c r="B48" s="54" t="str">
        <f>IF(ISBLANK(Paramètres!$B54),"",COUNTIF(Codes!D55,1))</f>
        <v/>
      </c>
      <c r="C48" s="54" t="str">
        <f>IF(ISBLANK(Paramètres!$B54),"",COUNTIF(Codes!E55,1))</f>
        <v/>
      </c>
      <c r="D48" s="54" t="str">
        <f>IF(ISBLANK(Paramètres!$B54),"",COUNTIF(Codes!F55,1))</f>
        <v/>
      </c>
      <c r="E48" s="54" t="str">
        <f>IF(ISBLANK(Paramètres!$B54),"",COUNTIF(Codes!G55,1))</f>
        <v/>
      </c>
      <c r="F48" s="54" t="str">
        <f>IF(ISBLANK(Paramètres!$B54),"",COUNTIF(Codes!H55,1))</f>
        <v/>
      </c>
      <c r="G48" s="54" t="str">
        <f>IF(ISBLANK(Paramètres!$B54),"",COUNTIF(Codes!I55,1))</f>
        <v/>
      </c>
      <c r="H48" s="54" t="str">
        <f>IF(ISBLANK(Paramètres!$B54),"",COUNTIF(Codes!J55,1))</f>
        <v/>
      </c>
      <c r="I48" s="54" t="str">
        <f>IF(ISBLANK(Paramètres!$B54),"",COUNTIF(Codes!K55,1))</f>
        <v/>
      </c>
      <c r="J48" s="54" t="str">
        <f>IF(ISBLANK(Paramètres!$B54),"",COUNTIF(Codes!L55,1))</f>
        <v/>
      </c>
      <c r="K48" s="54" t="str">
        <f>IF(ISBLANK(Paramètres!$B54),"",COUNTIF(Codes!M55,1))</f>
        <v/>
      </c>
      <c r="L48" s="54" t="str">
        <f>IF(ISBLANK(Paramètres!$B54),"",COUNTIF(Codes!N55,1))</f>
        <v/>
      </c>
      <c r="M48" s="54" t="str">
        <f>IF(ISBLANK(Paramètres!$B54),"",COUNTIF(Codes!O55,1))</f>
        <v/>
      </c>
      <c r="N48" s="54" t="str">
        <f>IF(ISBLANK(Paramètres!$B54),"",COUNTIF(Codes!P55,1))</f>
        <v/>
      </c>
      <c r="O48" s="54" t="str">
        <f>IF(ISBLANK(Paramètres!$B54),"",COUNTIF(Codes!Q55,1))</f>
        <v/>
      </c>
      <c r="P48" s="54" t="str">
        <f>IF(ISBLANK(Paramètres!$B54),"",COUNTIF(Codes!R55,1))</f>
        <v/>
      </c>
      <c r="Q48" s="54" t="str">
        <f>IF(ISBLANK(Paramètres!$B54),"",COUNTIF(Codes!S55,1))</f>
        <v/>
      </c>
      <c r="R48" s="54" t="str">
        <f>IF(ISBLANK(Paramètres!$B54),"",COUNTIF(Codes!T55,1))</f>
        <v/>
      </c>
      <c r="S48" s="54" t="str">
        <f>IF(ISBLANK(Paramètres!$B54),"",COUNTIF(Codes!U55,1))</f>
        <v/>
      </c>
      <c r="T48" s="54" t="str">
        <f>IF(ISBLANK(Paramètres!$B54),"",COUNTIF(Codes!V55,1))</f>
        <v/>
      </c>
      <c r="U48" s="54" t="str">
        <f>IF(ISBLANK(Paramètres!$B54),"",COUNTIF(Codes!W55,1))</f>
        <v/>
      </c>
      <c r="V48" s="54" t="str">
        <f>IF(ISBLANK(Paramètres!$B54),"",COUNTIF(Codes!X55,1))</f>
        <v/>
      </c>
      <c r="W48" s="54" t="str">
        <f>IF(ISBLANK(Paramètres!$B54),"",COUNTIF(Codes!Y55,1))</f>
        <v/>
      </c>
      <c r="X48" s="54" t="str">
        <f>IF(ISBLANK(Paramètres!$B54),"",COUNTIF(Codes!Z55,1))</f>
        <v/>
      </c>
      <c r="Y48" s="54" t="str">
        <f>IF(ISBLANK(Paramètres!$B54),"",COUNTIF(Codes!AA55,1))</f>
        <v/>
      </c>
      <c r="Z48" s="54" t="str">
        <f>IF(ISBLANK(Paramètres!$B54),"",COUNTIF(Codes!AB55,1))</f>
        <v/>
      </c>
      <c r="AA48" s="54" t="str">
        <f>IF(ISBLANK(Paramètres!$B54),"",COUNTIF(Codes!AC55,1))</f>
        <v/>
      </c>
      <c r="AB48" s="54" t="str">
        <f>IF(ISBLANK(Paramètres!$B54),"",COUNTIF(Codes!AD55,1))</f>
        <v/>
      </c>
      <c r="AC48" s="54" t="str">
        <f>IF(ISBLANK(Paramètres!$B54),"",COUNTIF(Codes!AE55,1))</f>
        <v/>
      </c>
      <c r="AD48" s="54" t="str">
        <f>IF(ISBLANK(Paramètres!$B54),"",COUNTIF(Codes!AF55,1))</f>
        <v/>
      </c>
      <c r="AE48" s="54" t="str">
        <f>IF(ISBLANK(Paramètres!$B54),"",COUNTIF(Codes!AG55,1))</f>
        <v/>
      </c>
      <c r="AF48" s="54" t="str">
        <f>IF(ISBLANK(Paramètres!$B54),"",COUNTIF(Codes!AH55,1))</f>
        <v/>
      </c>
      <c r="AG48" s="54" t="str">
        <f>IF(ISBLANK(Paramètres!$B54),"",COUNTIF(Codes!AI55,1))</f>
        <v/>
      </c>
      <c r="AH48" s="54" t="str">
        <f>IF(ISBLANK(Paramètres!$B54),"",COUNTIF(Codes!AJ55,1))</f>
        <v/>
      </c>
      <c r="AI48" s="54" t="str">
        <f>IF(ISBLANK(Paramètres!$B54),"",COUNTIF(Codes!AK55,1))</f>
        <v/>
      </c>
      <c r="AJ48" s="54" t="str">
        <f>IF(ISBLANK(Paramètres!$B54),"",COUNTIF(Codes!AL55,1))</f>
        <v/>
      </c>
      <c r="AK48" s="54" t="str">
        <f>IF(ISBLANK(Paramètres!$B54),"",COUNTIF(Codes!AM55,1))</f>
        <v/>
      </c>
      <c r="AL48" s="54" t="str">
        <f>IF(ISBLANK(Paramètres!$B54),"",COUNTIF(Codes!AN55,1))</f>
        <v/>
      </c>
      <c r="AM48" s="54" t="str">
        <f>IF(ISBLANK(Paramètres!$B54),"",COUNTIF(Codes!AO55,1))</f>
        <v/>
      </c>
      <c r="AN48" s="54" t="str">
        <f>IF(ISBLANK(Paramètres!$B54),"",COUNTIF(Codes!AP55,1))</f>
        <v/>
      </c>
      <c r="AO48" s="54" t="str">
        <f>IF(ISBLANK(Paramètres!$B54),"",COUNTIF(Codes!AQ55,1))</f>
        <v/>
      </c>
      <c r="AP48" s="54" t="str">
        <f>IF(ISBLANK(Paramètres!$B54),"",COUNTIF(Codes!AR55,1))</f>
        <v/>
      </c>
      <c r="AQ48" s="54" t="str">
        <f>IF(ISBLANK(Paramètres!$B54),"",COUNTIF(Codes!AS55,1))</f>
        <v/>
      </c>
      <c r="AR48" s="54" t="str">
        <f>IF(ISBLANK(Paramètres!$B54),"",COUNTIF(Codes!AT55,1))</f>
        <v/>
      </c>
      <c r="AS48" s="54" t="str">
        <f>IF(ISBLANK(Paramètres!$B54),"",COUNTIF(Codes!AU55,1))</f>
        <v/>
      </c>
      <c r="AT48" s="54" t="str">
        <f>IF(ISBLANK(Paramètres!$B54),"",COUNTIF(Codes!AV55,1))</f>
        <v/>
      </c>
      <c r="AU48" s="54" t="str">
        <f>IF(ISBLANK(Paramètres!$B54),"",COUNTIF(Codes!AW55,1))</f>
        <v/>
      </c>
      <c r="AV48" s="54" t="str">
        <f>IF(ISBLANK(Paramètres!$B54),"",COUNTIF(Codes!AX55,1))</f>
        <v/>
      </c>
      <c r="AW48" s="54" t="str">
        <f>IF(ISBLANK(Paramètres!$B54),"",COUNTIF(Codes!AY55,1))</f>
        <v/>
      </c>
      <c r="AX48" s="54" t="str">
        <f>IF(ISBLANK(Paramètres!$B54),"",COUNTIF(Codes!AZ55,1))</f>
        <v/>
      </c>
      <c r="AY48" s="54" t="str">
        <f>IF(ISBLANK(Paramètres!$B54),"",COUNTIF(Codes!BA55,1))</f>
        <v/>
      </c>
      <c r="AZ48" s="54" t="str">
        <f>IF(ISBLANK(Paramètres!$B54),"",COUNTIF(Codes!BB55,1))</f>
        <v/>
      </c>
      <c r="BA48" s="54" t="str">
        <f>IF(ISBLANK(Paramètres!$B54),"",COUNTIF(Codes!BC55,1))</f>
        <v/>
      </c>
      <c r="BB48" s="54" t="str">
        <f>IF(ISBLANK(Paramètres!$B54),"",COUNTIF(Codes!BD55,1))</f>
        <v/>
      </c>
      <c r="BC48" s="54" t="str">
        <f>IF(ISBLANK(Paramètres!$B54),"",COUNTIF(Codes!BE55,1))</f>
        <v/>
      </c>
      <c r="BD48" s="54" t="str">
        <f>IF(ISBLANK(Paramètres!$B54),"",COUNTIF(Codes!BF55,1))</f>
        <v/>
      </c>
      <c r="BE48" s="54" t="str">
        <f>IF(ISBLANK(Paramètres!$B54),"",COUNTIF(Codes!BG55,1))</f>
        <v/>
      </c>
      <c r="BF48" s="54" t="str">
        <f>IF(ISBLANK(Paramètres!$B54),"",COUNTIF(Codes!BH55,1))</f>
        <v/>
      </c>
      <c r="BG48" s="54" t="str">
        <f>IF(ISBLANK(Paramètres!$B54),"",COUNTIF(Codes!BI55,1))</f>
        <v/>
      </c>
      <c r="BH48" s="54" t="str">
        <f>IF(ISBLANK(Paramètres!$B54),"",COUNTIF(Codes!BJ55,1))</f>
        <v/>
      </c>
      <c r="BI48" s="54" t="str">
        <f>IF(ISBLANK(Paramètres!$B54),"",COUNTIF(Codes!BK55,1))</f>
        <v/>
      </c>
      <c r="BJ48" s="54" t="str">
        <f>IF(ISBLANK(Paramètres!$B54),"",COUNTIF(Codes!BL55,1))</f>
        <v/>
      </c>
      <c r="BK48" s="54" t="str">
        <f>IF(ISBLANK(Paramètres!$B54),"",COUNTIF(Codes!BM55,1))</f>
        <v/>
      </c>
      <c r="BL48" s="54" t="str">
        <f>IF(ISBLANK(Paramètres!$B54),"",COUNTIF(Codes!BN55,1))</f>
        <v/>
      </c>
      <c r="BM48" s="54" t="str">
        <f>IF(ISBLANK(Paramètres!$B54),"",COUNTIF(Codes!BO55,1))</f>
        <v/>
      </c>
      <c r="BN48" s="54" t="str">
        <f>IF(ISBLANK(Paramètres!$B54),"",COUNTIF(Codes!BP55,1))</f>
        <v/>
      </c>
      <c r="BO48" s="54" t="str">
        <f>IF(ISBLANK(Paramètres!$B54),"",COUNTIF(Codes!BQ55,1))</f>
        <v/>
      </c>
      <c r="BP48" s="54" t="str">
        <f>IF(ISBLANK(Paramètres!$B54),"",COUNTIF(Codes!BR55,1))</f>
        <v/>
      </c>
      <c r="BQ48" s="54" t="str">
        <f>IF(ISBLANK(Paramètres!$B54),"",COUNTIF(Codes!BS55,1))</f>
        <v/>
      </c>
      <c r="BR48" s="54" t="str">
        <f>IF(ISBLANK(Paramètres!$B54),"",COUNTIF(Codes!BT55,1))</f>
        <v/>
      </c>
      <c r="BS48" s="54" t="str">
        <f>IF(ISBLANK(Paramètres!$B54),"",COUNTIF(Codes!BU55,1))</f>
        <v/>
      </c>
      <c r="BT48" s="54" t="str">
        <f>IF(ISBLANK(Paramètres!$B54),"",COUNTIF(Codes!BV55,1))</f>
        <v/>
      </c>
      <c r="BU48" s="54" t="str">
        <f>IF(ISBLANK(Paramètres!$B54),"",COUNTIF(Codes!BW55,1))</f>
        <v/>
      </c>
      <c r="BV48" s="54" t="str">
        <f>IF(ISBLANK(Paramètres!$B54),"",COUNTIF(Codes!BX55,1))</f>
        <v/>
      </c>
      <c r="BW48" s="54" t="str">
        <f>IF(ISBLANK(Paramètres!$B54),"",COUNTIF(Codes!BY55,1))</f>
        <v/>
      </c>
      <c r="BX48" s="54" t="str">
        <f>IF(ISBLANK(Paramètres!$B54),"",COUNTIF(Codes!BZ55,1))</f>
        <v/>
      </c>
      <c r="BY48" s="54" t="str">
        <f>IF(ISBLANK(Paramètres!$B54),"",COUNTIF(Codes!CA55,1))</f>
        <v/>
      </c>
      <c r="BZ48" s="54" t="str">
        <f>IF(ISBLANK(Paramètres!$B54),"",COUNTIF(Codes!CB55,1))</f>
        <v/>
      </c>
      <c r="CA48" s="54" t="str">
        <f>IF(ISBLANK(Paramètres!$B54),"",COUNTIF(Codes!CC55,1))</f>
        <v/>
      </c>
      <c r="CB48" s="54" t="str">
        <f>IF(ISBLANK(Paramètres!$B54),"",COUNTIF(Codes!CD55,1))</f>
        <v/>
      </c>
      <c r="CC48" s="54" t="str">
        <f>IF(ISBLANK(Paramètres!$B54),"",COUNTIF(Codes!CE55,1))</f>
        <v/>
      </c>
      <c r="CD48" s="54" t="str">
        <f>IF(ISBLANK(Paramètres!$B54),"",COUNTIF(Codes!CF55,1))</f>
        <v/>
      </c>
      <c r="CE48" s="54" t="str">
        <f>IF(ISBLANK(Paramètres!$B54),"",COUNTIF(Codes!CG55,1))</f>
        <v/>
      </c>
      <c r="CF48" s="54" t="str">
        <f>IF(ISBLANK(Paramètres!$B54),"",COUNTIF(Codes!CH55,1))</f>
        <v/>
      </c>
      <c r="CG48" s="54" t="str">
        <f>IF(ISBLANK(Paramètres!$B54),"",COUNTIF(Codes!CI55,1))</f>
        <v/>
      </c>
      <c r="CH48" s="54" t="str">
        <f>IF(ISBLANK(Paramètres!$B54),"",COUNTIF(Codes!CJ55,1))</f>
        <v/>
      </c>
      <c r="CI48" s="54" t="str">
        <f>IF(ISBLANK(Paramètres!$B54),"",COUNTIF(Codes!CK55,1))</f>
        <v/>
      </c>
      <c r="CJ48" s="54" t="str">
        <f>IF(ISBLANK(Paramètres!$B54),"",COUNTIF(Codes!CL55,1))</f>
        <v/>
      </c>
      <c r="CK48" s="54" t="str">
        <f>IF(ISBLANK(Paramètres!$B54),"",COUNTIF(Codes!CM55,1))</f>
        <v/>
      </c>
      <c r="CL48" s="54" t="str">
        <f>IF(ISBLANK(Paramètres!$B54),"",COUNTIF(Codes!CN55,1))</f>
        <v/>
      </c>
      <c r="CM48" s="54" t="str">
        <f>IF(ISBLANK(Paramètres!$B54),"",COUNTIF(Codes!CO55,1))</f>
        <v/>
      </c>
      <c r="CN48" s="54" t="str">
        <f>IF(ISBLANK(Paramètres!$B54),"",COUNTIF(Codes!CP55,1))</f>
        <v/>
      </c>
      <c r="CO48" s="54" t="str">
        <f>IF(ISBLANK(Paramètres!$B54),"",COUNTIF(Codes!CQ55,1))</f>
        <v/>
      </c>
      <c r="CP48" s="54" t="str">
        <f>IF(ISBLANK(Paramètres!$B54),"",COUNTIF(Codes!CR55,1))</f>
        <v/>
      </c>
      <c r="CQ48" s="54" t="str">
        <f>IF(ISBLANK(Paramètres!$B54),"",COUNTIF(Codes!CS55,1))</f>
        <v/>
      </c>
      <c r="CR48" s="54" t="str">
        <f>IF(ISBLANK(Paramètres!$B54),"",COUNTIF(Codes!CT55,1))</f>
        <v/>
      </c>
      <c r="CS48" s="54" t="str">
        <f>IF(ISBLANK(Paramètres!$B54),"",COUNTIF(Codes!CU55,1))</f>
        <v/>
      </c>
      <c r="CT48" s="54" t="str">
        <f>IF(ISBLANK(Paramètres!$B54),"",COUNTIF(Codes!CV55,1))</f>
        <v/>
      </c>
      <c r="CU48" s="54" t="str">
        <f>IF(ISBLANK(Paramètres!$B54),"",COUNTIF(Codes!CW55,1))</f>
        <v/>
      </c>
      <c r="CV48" s="54" t="str">
        <f>IF(ISBLANK(Paramètres!$B54),"",COUNTIF(Codes!CX55,1))</f>
        <v/>
      </c>
      <c r="CW48" s="54" t="str">
        <f>IF(ISBLANK(Paramètres!$B54),"",COUNTIF(Codes!CY55,1))</f>
        <v/>
      </c>
      <c r="CX48" s="54" t="str">
        <f>IF(ISBLANK(Paramètres!$B54),"",COUNTIF(Codes!CZ55,1))</f>
        <v/>
      </c>
      <c r="CY48" s="54" t="str">
        <f>IF(ISBLANK(Paramètres!$B54),"",COUNTIF(Codes!DA55,1))</f>
        <v/>
      </c>
      <c r="CZ48" s="54" t="str">
        <f>IF(ISBLANK(Paramètres!$B54),"",COUNTIF(Codes!DB55,1))</f>
        <v/>
      </c>
      <c r="DA48" s="54" t="str">
        <f>IF(ISBLANK(Paramètres!$B54),"",COUNTIF(Codes!DC55,1))</f>
        <v/>
      </c>
      <c r="DB48" s="54" t="str">
        <f>IF(ISBLANK(Paramètres!$B54),"",COUNTIF(Codes!DD55,1))</f>
        <v/>
      </c>
      <c r="DC48" s="54" t="str">
        <f>IF(ISBLANK(Paramètres!$B54),"",COUNTIF(Codes!DE55,1))</f>
        <v/>
      </c>
      <c r="DD48" s="54" t="str">
        <f>IF(ISBLANK(Paramètres!$B54),"",COUNTIF(Codes!DF55,1))</f>
        <v/>
      </c>
      <c r="DE48" s="54" t="str">
        <f>IF(ISBLANK(Paramètres!$B54),"",COUNTIF(Codes!DG55,1))</f>
        <v/>
      </c>
      <c r="DF48" s="54" t="str">
        <f>IF(ISBLANK(Paramètres!$B54),"",COUNTIF(Codes!DH55,1))</f>
        <v/>
      </c>
      <c r="DG48" s="54" t="str">
        <f>IF(ISBLANK(Paramètres!$B54),"",COUNTIF(Codes!DI55,1))</f>
        <v/>
      </c>
      <c r="DH48" s="54" t="str">
        <f>IF(ISBLANK(Paramètres!$B54),"",COUNTIF(Codes!DJ55,1))</f>
        <v/>
      </c>
      <c r="DI48" s="54" t="str">
        <f>IF(ISBLANK(Paramètres!$B54),"",COUNTIF(Codes!DK55,1))</f>
        <v/>
      </c>
      <c r="DJ48" s="54" t="str">
        <f>IF(ISBLANK(Paramètres!$B54),"",COUNTIF(Codes!DL55,1))</f>
        <v/>
      </c>
      <c r="DK48" s="54" t="str">
        <f>IF(ISBLANK(Paramètres!$B54),"",COUNTIF(Codes!DM55,1))</f>
        <v/>
      </c>
      <c r="DL48" s="54" t="str">
        <f>IF(ISBLANK(Paramètres!$B54),"",COUNTIF(Codes!DN55,1))</f>
        <v/>
      </c>
      <c r="DM48" s="54" t="str">
        <f>IF(ISBLANK(Paramètres!$B54),"",COUNTIF(Codes!DO55,1))</f>
        <v/>
      </c>
      <c r="DN48" s="54" t="str">
        <f>IF(ISBLANK(Paramètres!$B54),"",COUNTIF(Codes!DP55,1))</f>
        <v/>
      </c>
      <c r="DO48" s="54" t="str">
        <f>IF(ISBLANK(Paramètres!$B54),"",COUNTIF(Codes!DQ55,1))</f>
        <v/>
      </c>
      <c r="DP48" s="54" t="str">
        <f>IF(ISBLANK(Paramètres!$B54),"",COUNTIF(Codes!DR55,1))</f>
        <v/>
      </c>
      <c r="DQ48" s="54" t="str">
        <f>IF(ISBLANK(Paramètres!$B54),"",COUNTIF(Codes!DS55,1))</f>
        <v/>
      </c>
      <c r="DR48" s="54" t="str">
        <f>IF(ISBLANK(Paramètres!$B54),"",COUNTIF(Codes!DT55,1))</f>
        <v/>
      </c>
      <c r="DS48" s="54" t="str">
        <f>IF(ISBLANK(Paramètres!$B54),"",COUNTIF(Codes!DU55,1))</f>
        <v/>
      </c>
      <c r="DT48" s="54" t="str">
        <f>IF(ISBLANK(Paramètres!$B54),"",COUNTIF(Codes!DV55,1))</f>
        <v/>
      </c>
      <c r="DU48" s="54" t="str">
        <f>IF(ISBLANK(Paramètres!$B54),"",COUNTIF(Codes!DW55,1))</f>
        <v/>
      </c>
      <c r="DV48" s="54" t="str">
        <f>IF(ISBLANK(Paramètres!$B54),"",COUNTIF(Codes!DX55,1))</f>
        <v/>
      </c>
      <c r="DW48" s="54" t="str">
        <f>IF(ISBLANK(Paramètres!$B54),"",COUNTIF(Codes!DY55,1))</f>
        <v/>
      </c>
      <c r="DX48" s="54" t="str">
        <f>IF(ISBLANK(Paramètres!$B54),"",COUNTIF(Codes!DZ55,1))</f>
        <v/>
      </c>
      <c r="DY48" s="54" t="str">
        <f>IF(ISBLANK(Paramètres!$B54),"",COUNTIF(Codes!EA55,1))</f>
        <v/>
      </c>
      <c r="DZ48" s="54" t="str">
        <f>IF(ISBLANK(Paramètres!$B54),"",COUNTIF(Codes!EB55,1))</f>
        <v/>
      </c>
      <c r="EA48" s="54" t="str">
        <f>IF(ISBLANK(Paramètres!$B54),"",COUNTIF(Codes!EC55,1))</f>
        <v/>
      </c>
      <c r="EB48" s="54" t="str">
        <f>IF(ISBLANK(Paramètres!$B54),"",COUNTIF(Codes!ED55,1))</f>
        <v/>
      </c>
      <c r="EC48" s="54" t="str">
        <f>IF(ISBLANK(Paramètres!$B54),"",COUNTIF(Codes!EE55,1))</f>
        <v/>
      </c>
      <c r="ED48" s="54" t="str">
        <f>IF(ISBLANK(Paramètres!$B54),"",COUNTIF(Codes!EF55,1))</f>
        <v/>
      </c>
      <c r="EE48" s="54" t="str">
        <f>IF(ISBLANK(Paramètres!$B54),"",COUNTIF(Codes!EG55,1))</f>
        <v/>
      </c>
      <c r="EF48" s="54" t="str">
        <f>IF(ISBLANK(Paramètres!$B54),"",COUNTIF(Codes!EH55,1))</f>
        <v/>
      </c>
      <c r="EG48" s="54" t="str">
        <f>IF(ISBLANK(Paramètres!$B54),"",COUNTIF(Codes!EI55,1))</f>
        <v/>
      </c>
      <c r="EH48" s="54" t="str">
        <f>IF(ISBLANK(Paramètres!$B54),"",COUNTIF(Codes!EJ55,1))</f>
        <v/>
      </c>
      <c r="EI48" s="54" t="str">
        <f>IF(ISBLANK(Paramètres!$B54),"",COUNTIF(Codes!EK55,1))</f>
        <v/>
      </c>
      <c r="EJ48" s="54" t="str">
        <f>IF(ISBLANK(Paramètres!$B54),"",COUNTIF(Codes!EL55,1))</f>
        <v/>
      </c>
      <c r="EK48" s="54" t="str">
        <f>IF(ISBLANK(Paramètres!$B54),"",COUNTIF(Codes!EM55,1))</f>
        <v/>
      </c>
      <c r="EL48" s="54" t="str">
        <f>IF(ISBLANK(Paramètres!$B54),"",COUNTIF(Codes!EN55,1))</f>
        <v/>
      </c>
      <c r="EM48" s="54" t="str">
        <f>IF(ISBLANK(Paramètres!$B54),"",COUNTIF(Codes!EO55,1))</f>
        <v/>
      </c>
      <c r="EN48" s="54" t="str">
        <f>IF(ISBLANK(Paramètres!$B54),"",COUNTIF(Codes!EP55,1))</f>
        <v/>
      </c>
      <c r="EO48" s="54" t="str">
        <f>IF(ISBLANK(Paramètres!$B54),"",COUNTIF(Codes!EQ55,1))</f>
        <v/>
      </c>
      <c r="EP48" s="54" t="str">
        <f>IF(ISBLANK(Paramètres!$B54),"",COUNTIF(Codes!ER55,1))</f>
        <v/>
      </c>
      <c r="EQ48" s="54" t="str">
        <f>IF(ISBLANK(Paramètres!$B54),"",COUNTIF(Codes!ES55,1))</f>
        <v/>
      </c>
      <c r="ER48" s="54" t="str">
        <f>IF(ISBLANK(Paramètres!$B54),"",COUNTIF(Codes!ET55,1))</f>
        <v/>
      </c>
      <c r="ES48" s="54" t="str">
        <f>IF(ISBLANK(Paramètres!$B54),"",COUNTIF(Codes!EU55,1))</f>
        <v/>
      </c>
      <c r="ET48" s="54" t="str">
        <f>IF(ISBLANK(Paramètres!$B54),"",COUNTIF(Codes!EV55,1))</f>
        <v/>
      </c>
      <c r="EU48" s="54" t="str">
        <f>IF(ISBLANK(Paramètres!$B54),"",COUNTIF(Codes!EW55,1))</f>
        <v/>
      </c>
      <c r="EV48" s="54" t="str">
        <f>IF(ISBLANK(Paramètres!$B54),"",COUNTIF(Codes!EX55,1))</f>
        <v/>
      </c>
      <c r="EW48" s="54" t="str">
        <f>IF(ISBLANK(Paramètres!$B54),"",COUNTIF(Codes!EY55,1))</f>
        <v/>
      </c>
      <c r="EX48" s="54" t="str">
        <f>IF(ISBLANK(Paramètres!$B54),"",COUNTIF(Codes!EZ55,1))</f>
        <v/>
      </c>
      <c r="EY48" s="54" t="str">
        <f>IF(ISBLANK(Paramètres!$B54),"",COUNTIF(Codes!FA55,1))</f>
        <v/>
      </c>
      <c r="EZ48" s="54" t="str">
        <f>IF(ISBLANK(Paramètres!$B54),"",COUNTIF(Codes!FB55,1))</f>
        <v/>
      </c>
      <c r="FA48" s="54" t="str">
        <f>IF(ISBLANK(Paramètres!$B54),"",COUNTIF(Codes!FC55,1))</f>
        <v/>
      </c>
      <c r="FB48" s="54" t="str">
        <f>IF(ISBLANK(Paramètres!$B54),"",COUNTIF(Codes!FD55,1))</f>
        <v/>
      </c>
      <c r="FC48" s="54" t="str">
        <f>IF(ISBLANK(Paramètres!$B54),"",COUNTIF(Codes!FE55,1))</f>
        <v/>
      </c>
      <c r="FD48" s="54" t="str">
        <f>IF(ISBLANK(Paramètres!$B54),"",COUNTIF(Codes!FF55,1))</f>
        <v/>
      </c>
      <c r="FE48" s="54" t="str">
        <f>IF(ISBLANK(Paramètres!$B54),"",COUNTIF(Codes!FG55,1))</f>
        <v/>
      </c>
      <c r="FF48" s="54" t="str">
        <f>IF(ISBLANK(Paramètres!$B54),"",COUNTIF(Codes!FH55,1))</f>
        <v/>
      </c>
      <c r="FG48" s="54" t="str">
        <f>IF(ISBLANK(Paramètres!$B54),"",COUNTIF(Codes!FI55,1))</f>
        <v/>
      </c>
      <c r="FH48" s="54" t="str">
        <f>IF(ISBLANK(Paramètres!$B54),"",COUNTIF(Codes!FJ55,1))</f>
        <v/>
      </c>
      <c r="FI48" s="54" t="str">
        <f>IF(ISBLANK(Paramètres!$B54),"",COUNTIF(Codes!FK55,1))</f>
        <v/>
      </c>
      <c r="FJ48" s="54" t="str">
        <f>IF(ISBLANK(Paramètres!$B54),"",COUNTIF(Codes!FL55,1))</f>
        <v/>
      </c>
      <c r="FK48" s="54" t="str">
        <f>IF(ISBLANK(Paramètres!$B54),"",COUNTIF(Codes!FM55,1))</f>
        <v/>
      </c>
      <c r="FL48" s="54" t="str">
        <f>IF(ISBLANK(Paramètres!$B54),"",COUNTIF(Codes!FN55,1))</f>
        <v/>
      </c>
      <c r="FM48" s="54" t="str">
        <f>IF(ISBLANK(Paramètres!$B54),"",COUNTIF(Codes!FO55,1))</f>
        <v/>
      </c>
      <c r="FN48" s="54" t="str">
        <f>IF(ISBLANK(Paramètres!$B54),"",COUNTIF(Codes!FP55,1))</f>
        <v/>
      </c>
      <c r="FO48" s="54" t="str">
        <f>IF(ISBLANK(Paramètres!$B54),"",COUNTIF(Codes!FQ55,1))</f>
        <v/>
      </c>
      <c r="FP48" s="54" t="str">
        <f>IF(ISBLANK(Paramètres!$B54),"",COUNTIF(Codes!FR55,1))</f>
        <v/>
      </c>
      <c r="FQ48" s="54" t="str">
        <f>IF(ISBLANK(Paramètres!$B54),"",COUNTIF(Codes!FS55,1))</f>
        <v/>
      </c>
      <c r="FR48" s="54" t="str">
        <f>IF(ISBLANK(Paramètres!$B54),"",COUNTIF(Codes!FT55,1))</f>
        <v/>
      </c>
      <c r="FS48" s="54" t="str">
        <f>IF(ISBLANK(Paramètres!$B54),"",COUNTIF(Codes!FU55,1))</f>
        <v/>
      </c>
      <c r="FT48" s="54" t="str">
        <f>IF(ISBLANK(Paramètres!$B54),"",COUNTIF(Codes!FV55,1))</f>
        <v/>
      </c>
      <c r="FU48" s="54" t="str">
        <f>IF(ISBLANK(Paramètres!$B54),"",COUNTIF(Codes!FW55,1))</f>
        <v/>
      </c>
      <c r="FV48" s="54" t="str">
        <f>IF(ISBLANK(Paramètres!$B54),"",COUNTIF(Codes!FX55,1))</f>
        <v/>
      </c>
      <c r="FW48" s="54" t="str">
        <f>IF(ISBLANK(Paramètres!$B54),"",COUNTIF(Codes!FY55,1))</f>
        <v/>
      </c>
      <c r="FX48" s="54" t="str">
        <f>IF(ISBLANK(Paramètres!$B54),"",COUNTIF(Codes!FZ55,1))</f>
        <v/>
      </c>
      <c r="FY48" s="54" t="str">
        <f>IF(ISBLANK(Paramètres!$B54),"",COUNTIF(Codes!GA55,1))</f>
        <v/>
      </c>
      <c r="FZ48" s="54" t="str">
        <f>IF(ISBLANK(Paramètres!$B54),"",COUNTIF(Codes!GB55,1))</f>
        <v/>
      </c>
      <c r="GA48" s="54" t="str">
        <f>IF(ISBLANK(Paramètres!$B54),"",COUNTIF(Codes!GC55,1))</f>
        <v/>
      </c>
      <c r="GB48" s="54" t="str">
        <f>IF(ISBLANK(Paramètres!$B54),"",COUNTIF(Codes!GD55,1))</f>
        <v/>
      </c>
      <c r="GC48" s="54" t="str">
        <f>IF(ISBLANK(Paramètres!$B54),"",COUNTIF(Codes!GE55,1))</f>
        <v/>
      </c>
      <c r="GD48" s="54" t="str">
        <f>IF(ISBLANK(Paramètres!$B54),"",COUNTIF(Codes!GF55,1))</f>
        <v/>
      </c>
      <c r="GE48" s="54" t="str">
        <f>IF(ISBLANK(Paramètres!$B54),"",COUNTIF(Codes!GG55,1))</f>
        <v/>
      </c>
      <c r="GF48" s="54" t="str">
        <f>IF(ISBLANK(Paramètres!$B54),"",COUNTIF(Codes!GH55,1))</f>
        <v/>
      </c>
      <c r="GG48" s="54" t="str">
        <f>IF(ISBLANK(Paramètres!$B54),"",COUNTIF(Codes!GI55,1))</f>
        <v/>
      </c>
      <c r="GH48" s="54" t="str">
        <f>IF(ISBLANK(Paramètres!$B54),"",COUNTIF(Codes!GJ55,1))</f>
        <v/>
      </c>
      <c r="GI48" s="54" t="str">
        <f>IF(ISBLANK(Paramètres!$B54),"",COUNTIF(Codes!GK55,1))</f>
        <v/>
      </c>
      <c r="GJ48" s="54" t="str">
        <f>IF(ISBLANK(Paramètres!$B54),"",COUNTIF(Codes!GL55,1))</f>
        <v/>
      </c>
      <c r="GK48" s="54" t="str">
        <f>IF(ISBLANK(Paramètres!$B54),"",COUNTIF(Codes!GM55,1))</f>
        <v/>
      </c>
      <c r="GL48" s="54" t="str">
        <f>IF(ISBLANK(Paramètres!$B54),"",COUNTIF(Codes!GN55,1))</f>
        <v/>
      </c>
      <c r="GM48" s="54" t="str">
        <f>IF(ISBLANK(Paramètres!B54),"",AVERAGE(B48:CX48))</f>
        <v/>
      </c>
      <c r="GN48" s="54" t="str">
        <f>IF(ISBLANK(Paramètres!B54),"",AVERAGE(CY48:GL48))</f>
        <v/>
      </c>
      <c r="GO48" s="54" t="str">
        <f>IF(ISBLANK(Paramètres!B54),"",AVERAGE(C48:GL48))</f>
        <v/>
      </c>
      <c r="GP48" s="54" t="str">
        <f>IF(ISBLANK(Paramètres!B54),"",AVERAGE(CY48:DZ48))</f>
        <v/>
      </c>
      <c r="GQ48" s="54" t="str">
        <f>IF(ISBLANK(Paramètres!B54),"",AVERAGE(EA48:FK48))</f>
        <v/>
      </c>
      <c r="GR48" s="54" t="str">
        <f>IF(ISBLANK(Paramètres!B54),"",AVERAGE(FL48:FW48))</f>
        <v/>
      </c>
      <c r="GS48" s="54" t="str">
        <f>IF(ISBLANK(Paramètres!B54),"",AVERAGE(FX48:GL48))</f>
        <v/>
      </c>
      <c r="GT48" s="54" t="str">
        <f>IF(ISBLANK(Paramètres!B54),"",AVERAGE(Calculs!M48:R48,Calculs!AN48:AY48,Calculs!BE48:BI48,Calculs!BT48:BX48,Calculs!CD48:CO48))</f>
        <v/>
      </c>
      <c r="GU48" s="54" t="str">
        <f>IF(ISBLANK(Paramètres!B54),"",AVERAGE(Calculs!AI48:AM48,Calculs!BJ48:BP48,Calculs!BY48:CC48))</f>
        <v/>
      </c>
      <c r="GV48" s="54" t="str">
        <f>IF(ISBLANK(Paramètres!B54),"",AVERAGE(Calculs!B48:L48,Calculs!S48:AH48,Calculs!AZ48:BD48,Calculs!BQ48:BS48))</f>
        <v/>
      </c>
      <c r="GW48" s="54" t="str">
        <f>IF(ISBLANK(Paramètres!B54),"",AVERAGE(CP48:CX48))</f>
        <v/>
      </c>
    </row>
    <row r="49" spans="1:205" s="23" customFormat="1" ht="24" customHeight="1" thickBot="1" x14ac:dyDescent="0.4">
      <c r="A49" s="22" t="str">
        <f>Codes!C56</f>
        <v/>
      </c>
      <c r="B49" s="54" t="str">
        <f>IF(ISBLANK(Paramètres!$B55),"",COUNTIF(Codes!D56,1))</f>
        <v/>
      </c>
      <c r="C49" s="54" t="str">
        <f>IF(ISBLANK(Paramètres!$B55),"",COUNTIF(Codes!E56,1))</f>
        <v/>
      </c>
      <c r="D49" s="54" t="str">
        <f>IF(ISBLANK(Paramètres!$B55),"",COUNTIF(Codes!F56,1))</f>
        <v/>
      </c>
      <c r="E49" s="54" t="str">
        <f>IF(ISBLANK(Paramètres!$B55),"",COUNTIF(Codes!G56,1))</f>
        <v/>
      </c>
      <c r="F49" s="54" t="str">
        <f>IF(ISBLANK(Paramètres!$B55),"",COUNTIF(Codes!H56,1))</f>
        <v/>
      </c>
      <c r="G49" s="54" t="str">
        <f>IF(ISBLANK(Paramètres!$B55),"",COUNTIF(Codes!I56,1))</f>
        <v/>
      </c>
      <c r="H49" s="54" t="str">
        <f>IF(ISBLANK(Paramètres!$B55),"",COUNTIF(Codes!J56,1))</f>
        <v/>
      </c>
      <c r="I49" s="54" t="str">
        <f>IF(ISBLANK(Paramètres!$B55),"",COUNTIF(Codes!K56,1))</f>
        <v/>
      </c>
      <c r="J49" s="54" t="str">
        <f>IF(ISBLANK(Paramètres!$B55),"",COUNTIF(Codes!L56,1))</f>
        <v/>
      </c>
      <c r="K49" s="54" t="str">
        <f>IF(ISBLANK(Paramètres!$B55),"",COUNTIF(Codes!M56,1))</f>
        <v/>
      </c>
      <c r="L49" s="54" t="str">
        <f>IF(ISBLANK(Paramètres!$B55),"",COUNTIF(Codes!N56,1))</f>
        <v/>
      </c>
      <c r="M49" s="54" t="str">
        <f>IF(ISBLANK(Paramètres!$B55),"",COUNTIF(Codes!O56,1))</f>
        <v/>
      </c>
      <c r="N49" s="54" t="str">
        <f>IF(ISBLANK(Paramètres!$B55),"",COUNTIF(Codes!P56,1))</f>
        <v/>
      </c>
      <c r="O49" s="54" t="str">
        <f>IF(ISBLANK(Paramètres!$B55),"",COUNTIF(Codes!Q56,1))</f>
        <v/>
      </c>
      <c r="P49" s="54" t="str">
        <f>IF(ISBLANK(Paramètres!$B55),"",COUNTIF(Codes!R56,1))</f>
        <v/>
      </c>
      <c r="Q49" s="54" t="str">
        <f>IF(ISBLANK(Paramètres!$B55),"",COUNTIF(Codes!S56,1))</f>
        <v/>
      </c>
      <c r="R49" s="54" t="str">
        <f>IF(ISBLANK(Paramètres!$B55),"",COUNTIF(Codes!T56,1))</f>
        <v/>
      </c>
      <c r="S49" s="54" t="str">
        <f>IF(ISBLANK(Paramètres!$B55),"",COUNTIF(Codes!U56,1))</f>
        <v/>
      </c>
      <c r="T49" s="54" t="str">
        <f>IF(ISBLANK(Paramètres!$B55),"",COUNTIF(Codes!V56,1))</f>
        <v/>
      </c>
      <c r="U49" s="54" t="str">
        <f>IF(ISBLANK(Paramètres!$B55),"",COUNTIF(Codes!W56,1))</f>
        <v/>
      </c>
      <c r="V49" s="54" t="str">
        <f>IF(ISBLANK(Paramètres!$B55),"",COUNTIF(Codes!X56,1))</f>
        <v/>
      </c>
      <c r="W49" s="54" t="str">
        <f>IF(ISBLANK(Paramètres!$B55),"",COUNTIF(Codes!Y56,1))</f>
        <v/>
      </c>
      <c r="X49" s="54" t="str">
        <f>IF(ISBLANK(Paramètres!$B55),"",COUNTIF(Codes!Z56,1))</f>
        <v/>
      </c>
      <c r="Y49" s="54" t="str">
        <f>IF(ISBLANK(Paramètres!$B55),"",COUNTIF(Codes!AA56,1))</f>
        <v/>
      </c>
      <c r="Z49" s="54" t="str">
        <f>IF(ISBLANK(Paramètres!$B55),"",COUNTIF(Codes!AB56,1))</f>
        <v/>
      </c>
      <c r="AA49" s="54" t="str">
        <f>IF(ISBLANK(Paramètres!$B55),"",COUNTIF(Codes!AC56,1))</f>
        <v/>
      </c>
      <c r="AB49" s="54" t="str">
        <f>IF(ISBLANK(Paramètres!$B55),"",COUNTIF(Codes!AD56,1))</f>
        <v/>
      </c>
      <c r="AC49" s="54" t="str">
        <f>IF(ISBLANK(Paramètres!$B55),"",COUNTIF(Codes!AE56,1))</f>
        <v/>
      </c>
      <c r="AD49" s="54" t="str">
        <f>IF(ISBLANK(Paramètres!$B55),"",COUNTIF(Codes!AF56,1))</f>
        <v/>
      </c>
      <c r="AE49" s="54" t="str">
        <f>IF(ISBLANK(Paramètres!$B55),"",COUNTIF(Codes!AG56,1))</f>
        <v/>
      </c>
      <c r="AF49" s="54" t="str">
        <f>IF(ISBLANK(Paramètres!$B55),"",COUNTIF(Codes!AH56,1))</f>
        <v/>
      </c>
      <c r="AG49" s="54" t="str">
        <f>IF(ISBLANK(Paramètres!$B55),"",COUNTIF(Codes!AI56,1))</f>
        <v/>
      </c>
      <c r="AH49" s="54" t="str">
        <f>IF(ISBLANK(Paramètres!$B55),"",COUNTIF(Codes!AJ56,1))</f>
        <v/>
      </c>
      <c r="AI49" s="54" t="str">
        <f>IF(ISBLANK(Paramètres!$B55),"",COUNTIF(Codes!AK56,1))</f>
        <v/>
      </c>
      <c r="AJ49" s="54" t="str">
        <f>IF(ISBLANK(Paramètres!$B55),"",COUNTIF(Codes!AL56,1))</f>
        <v/>
      </c>
      <c r="AK49" s="54" t="str">
        <f>IF(ISBLANK(Paramètres!$B55),"",COUNTIF(Codes!AM56,1))</f>
        <v/>
      </c>
      <c r="AL49" s="54" t="str">
        <f>IF(ISBLANK(Paramètres!$B55),"",COUNTIF(Codes!AN56,1))</f>
        <v/>
      </c>
      <c r="AM49" s="54" t="str">
        <f>IF(ISBLANK(Paramètres!$B55),"",COUNTIF(Codes!AO56,1))</f>
        <v/>
      </c>
      <c r="AN49" s="54" t="str">
        <f>IF(ISBLANK(Paramètres!$B55),"",COUNTIF(Codes!AP56,1))</f>
        <v/>
      </c>
      <c r="AO49" s="54" t="str">
        <f>IF(ISBLANK(Paramètres!$B55),"",COUNTIF(Codes!AQ56,1))</f>
        <v/>
      </c>
      <c r="AP49" s="54" t="str">
        <f>IF(ISBLANK(Paramètres!$B55),"",COUNTIF(Codes!AR56,1))</f>
        <v/>
      </c>
      <c r="AQ49" s="54" t="str">
        <f>IF(ISBLANK(Paramètres!$B55),"",COUNTIF(Codes!AS56,1))</f>
        <v/>
      </c>
      <c r="AR49" s="54" t="str">
        <f>IF(ISBLANK(Paramètres!$B55),"",COUNTIF(Codes!AT56,1))</f>
        <v/>
      </c>
      <c r="AS49" s="54" t="str">
        <f>IF(ISBLANK(Paramètres!$B55),"",COUNTIF(Codes!AU56,1))</f>
        <v/>
      </c>
      <c r="AT49" s="54" t="str">
        <f>IF(ISBLANK(Paramètres!$B55),"",COUNTIF(Codes!AV56,1))</f>
        <v/>
      </c>
      <c r="AU49" s="54" t="str">
        <f>IF(ISBLANK(Paramètres!$B55),"",COUNTIF(Codes!AW56,1))</f>
        <v/>
      </c>
      <c r="AV49" s="54" t="str">
        <f>IF(ISBLANK(Paramètres!$B55),"",COUNTIF(Codes!AX56,1))</f>
        <v/>
      </c>
      <c r="AW49" s="54" t="str">
        <f>IF(ISBLANK(Paramètres!$B55),"",COUNTIF(Codes!AY56,1))</f>
        <v/>
      </c>
      <c r="AX49" s="54" t="str">
        <f>IF(ISBLANK(Paramètres!$B55),"",COUNTIF(Codes!AZ56,1))</f>
        <v/>
      </c>
      <c r="AY49" s="54" t="str">
        <f>IF(ISBLANK(Paramètres!$B55),"",COUNTIF(Codes!BA56,1))</f>
        <v/>
      </c>
      <c r="AZ49" s="54" t="str">
        <f>IF(ISBLANK(Paramètres!$B55),"",COUNTIF(Codes!BB56,1))</f>
        <v/>
      </c>
      <c r="BA49" s="54" t="str">
        <f>IF(ISBLANK(Paramètres!$B55),"",COUNTIF(Codes!BC56,1))</f>
        <v/>
      </c>
      <c r="BB49" s="54" t="str">
        <f>IF(ISBLANK(Paramètres!$B55),"",COUNTIF(Codes!BD56,1))</f>
        <v/>
      </c>
      <c r="BC49" s="54" t="str">
        <f>IF(ISBLANK(Paramètres!$B55),"",COUNTIF(Codes!BE56,1))</f>
        <v/>
      </c>
      <c r="BD49" s="54" t="str">
        <f>IF(ISBLANK(Paramètres!$B55),"",COUNTIF(Codes!BF56,1))</f>
        <v/>
      </c>
      <c r="BE49" s="54" t="str">
        <f>IF(ISBLANK(Paramètres!$B55),"",COUNTIF(Codes!BG56,1))</f>
        <v/>
      </c>
      <c r="BF49" s="54" t="str">
        <f>IF(ISBLANK(Paramètres!$B55),"",COUNTIF(Codes!BH56,1))</f>
        <v/>
      </c>
      <c r="BG49" s="54" t="str">
        <f>IF(ISBLANK(Paramètres!$B55),"",COUNTIF(Codes!BI56,1))</f>
        <v/>
      </c>
      <c r="BH49" s="54" t="str">
        <f>IF(ISBLANK(Paramètres!$B55),"",COUNTIF(Codes!BJ56,1))</f>
        <v/>
      </c>
      <c r="BI49" s="54" t="str">
        <f>IF(ISBLANK(Paramètres!$B55),"",COUNTIF(Codes!BK56,1))</f>
        <v/>
      </c>
      <c r="BJ49" s="54" t="str">
        <f>IF(ISBLANK(Paramètres!$B55),"",COUNTIF(Codes!BL56,1))</f>
        <v/>
      </c>
      <c r="BK49" s="54" t="str">
        <f>IF(ISBLANK(Paramètres!$B55),"",COUNTIF(Codes!BM56,1))</f>
        <v/>
      </c>
      <c r="BL49" s="54" t="str">
        <f>IF(ISBLANK(Paramètres!$B55),"",COUNTIF(Codes!BN56,1))</f>
        <v/>
      </c>
      <c r="BM49" s="54" t="str">
        <f>IF(ISBLANK(Paramètres!$B55),"",COUNTIF(Codes!BO56,1))</f>
        <v/>
      </c>
      <c r="BN49" s="54" t="str">
        <f>IF(ISBLANK(Paramètres!$B55),"",COUNTIF(Codes!BP56,1))</f>
        <v/>
      </c>
      <c r="BO49" s="54" t="str">
        <f>IF(ISBLANK(Paramètres!$B55),"",COUNTIF(Codes!BQ56,1))</f>
        <v/>
      </c>
      <c r="BP49" s="54" t="str">
        <f>IF(ISBLANK(Paramètres!$B55),"",COUNTIF(Codes!BR56,1))</f>
        <v/>
      </c>
      <c r="BQ49" s="54" t="str">
        <f>IF(ISBLANK(Paramètres!$B55),"",COUNTIF(Codes!BS56,1))</f>
        <v/>
      </c>
      <c r="BR49" s="54" t="str">
        <f>IF(ISBLANK(Paramètres!$B55),"",COUNTIF(Codes!BT56,1))</f>
        <v/>
      </c>
      <c r="BS49" s="54" t="str">
        <f>IF(ISBLANK(Paramètres!$B55),"",COUNTIF(Codes!BU56,1))</f>
        <v/>
      </c>
      <c r="BT49" s="54" t="str">
        <f>IF(ISBLANK(Paramètres!$B55),"",COUNTIF(Codes!BV56,1))</f>
        <v/>
      </c>
      <c r="BU49" s="54" t="str">
        <f>IF(ISBLANK(Paramètres!$B55),"",COUNTIF(Codes!BW56,1))</f>
        <v/>
      </c>
      <c r="BV49" s="54" t="str">
        <f>IF(ISBLANK(Paramètres!$B55),"",COUNTIF(Codes!BX56,1))</f>
        <v/>
      </c>
      <c r="BW49" s="54" t="str">
        <f>IF(ISBLANK(Paramètres!$B55),"",COUNTIF(Codes!BY56,1))</f>
        <v/>
      </c>
      <c r="BX49" s="54" t="str">
        <f>IF(ISBLANK(Paramètres!$B55),"",COUNTIF(Codes!BZ56,1))</f>
        <v/>
      </c>
      <c r="BY49" s="54" t="str">
        <f>IF(ISBLANK(Paramètres!$B55),"",COUNTIF(Codes!CA56,1))</f>
        <v/>
      </c>
      <c r="BZ49" s="54" t="str">
        <f>IF(ISBLANK(Paramètres!$B55),"",COUNTIF(Codes!CB56,1))</f>
        <v/>
      </c>
      <c r="CA49" s="54" t="str">
        <f>IF(ISBLANK(Paramètres!$B55),"",COUNTIF(Codes!CC56,1))</f>
        <v/>
      </c>
      <c r="CB49" s="54" t="str">
        <f>IF(ISBLANK(Paramètres!$B55),"",COUNTIF(Codes!CD56,1))</f>
        <v/>
      </c>
      <c r="CC49" s="54" t="str">
        <f>IF(ISBLANK(Paramètres!$B55),"",COUNTIF(Codes!CE56,1))</f>
        <v/>
      </c>
      <c r="CD49" s="54" t="str">
        <f>IF(ISBLANK(Paramètres!$B55),"",COUNTIF(Codes!CF56,1))</f>
        <v/>
      </c>
      <c r="CE49" s="54" t="str">
        <f>IF(ISBLANK(Paramètres!$B55),"",COUNTIF(Codes!CG56,1))</f>
        <v/>
      </c>
      <c r="CF49" s="54" t="str">
        <f>IF(ISBLANK(Paramètres!$B55),"",COUNTIF(Codes!CH56,1))</f>
        <v/>
      </c>
      <c r="CG49" s="54" t="str">
        <f>IF(ISBLANK(Paramètres!$B55),"",COUNTIF(Codes!CI56,1))</f>
        <v/>
      </c>
      <c r="CH49" s="54" t="str">
        <f>IF(ISBLANK(Paramètres!$B55),"",COUNTIF(Codes!CJ56,1))</f>
        <v/>
      </c>
      <c r="CI49" s="54" t="str">
        <f>IF(ISBLANK(Paramètres!$B55),"",COUNTIF(Codes!CK56,1))</f>
        <v/>
      </c>
      <c r="CJ49" s="54" t="str">
        <f>IF(ISBLANK(Paramètres!$B55),"",COUNTIF(Codes!CL56,1))</f>
        <v/>
      </c>
      <c r="CK49" s="54" t="str">
        <f>IF(ISBLANK(Paramètres!$B55),"",COUNTIF(Codes!CM56,1))</f>
        <v/>
      </c>
      <c r="CL49" s="54" t="str">
        <f>IF(ISBLANK(Paramètres!$B55),"",COUNTIF(Codes!CN56,1))</f>
        <v/>
      </c>
      <c r="CM49" s="54" t="str">
        <f>IF(ISBLANK(Paramètres!$B55),"",COUNTIF(Codes!CO56,1))</f>
        <v/>
      </c>
      <c r="CN49" s="54" t="str">
        <f>IF(ISBLANK(Paramètres!$B55),"",COUNTIF(Codes!CP56,1))</f>
        <v/>
      </c>
      <c r="CO49" s="54" t="str">
        <f>IF(ISBLANK(Paramètres!$B55),"",COUNTIF(Codes!CQ56,1))</f>
        <v/>
      </c>
      <c r="CP49" s="54" t="str">
        <f>IF(ISBLANK(Paramètres!$B55),"",COUNTIF(Codes!CR56,1))</f>
        <v/>
      </c>
      <c r="CQ49" s="54" t="str">
        <f>IF(ISBLANK(Paramètres!$B55),"",COUNTIF(Codes!CS56,1))</f>
        <v/>
      </c>
      <c r="CR49" s="54" t="str">
        <f>IF(ISBLANK(Paramètres!$B55),"",COUNTIF(Codes!CT56,1))</f>
        <v/>
      </c>
      <c r="CS49" s="54" t="str">
        <f>IF(ISBLANK(Paramètres!$B55),"",COUNTIF(Codes!CU56,1))</f>
        <v/>
      </c>
      <c r="CT49" s="54" t="str">
        <f>IF(ISBLANK(Paramètres!$B55),"",COUNTIF(Codes!CV56,1))</f>
        <v/>
      </c>
      <c r="CU49" s="54" t="str">
        <f>IF(ISBLANK(Paramètres!$B55),"",COUNTIF(Codes!CW56,1))</f>
        <v/>
      </c>
      <c r="CV49" s="54" t="str">
        <f>IF(ISBLANK(Paramètres!$B55),"",COUNTIF(Codes!CX56,1))</f>
        <v/>
      </c>
      <c r="CW49" s="54" t="str">
        <f>IF(ISBLANK(Paramètres!$B55),"",COUNTIF(Codes!CY56,1))</f>
        <v/>
      </c>
      <c r="CX49" s="54" t="str">
        <f>IF(ISBLANK(Paramètres!$B55),"",COUNTIF(Codes!CZ56,1))</f>
        <v/>
      </c>
      <c r="CY49" s="54" t="str">
        <f>IF(ISBLANK(Paramètres!$B55),"",COUNTIF(Codes!DA56,1))</f>
        <v/>
      </c>
      <c r="CZ49" s="54" t="str">
        <f>IF(ISBLANK(Paramètres!$B55),"",COUNTIF(Codes!DB56,1))</f>
        <v/>
      </c>
      <c r="DA49" s="54" t="str">
        <f>IF(ISBLANK(Paramètres!$B55),"",COUNTIF(Codes!DC56,1))</f>
        <v/>
      </c>
      <c r="DB49" s="54" t="str">
        <f>IF(ISBLANK(Paramètres!$B55),"",COUNTIF(Codes!DD56,1))</f>
        <v/>
      </c>
      <c r="DC49" s="54" t="str">
        <f>IF(ISBLANK(Paramètres!$B55),"",COUNTIF(Codes!DE56,1))</f>
        <v/>
      </c>
      <c r="DD49" s="54" t="str">
        <f>IF(ISBLANK(Paramètres!$B55),"",COUNTIF(Codes!DF56,1))</f>
        <v/>
      </c>
      <c r="DE49" s="54" t="str">
        <f>IF(ISBLANK(Paramètres!$B55),"",COUNTIF(Codes!DG56,1))</f>
        <v/>
      </c>
      <c r="DF49" s="54" t="str">
        <f>IF(ISBLANK(Paramètres!$B55),"",COUNTIF(Codes!DH56,1))</f>
        <v/>
      </c>
      <c r="DG49" s="54" t="str">
        <f>IF(ISBLANK(Paramètres!$B55),"",COUNTIF(Codes!DI56,1))</f>
        <v/>
      </c>
      <c r="DH49" s="54" t="str">
        <f>IF(ISBLANK(Paramètres!$B55),"",COUNTIF(Codes!DJ56,1))</f>
        <v/>
      </c>
      <c r="DI49" s="54" t="str">
        <f>IF(ISBLANK(Paramètres!$B55),"",COUNTIF(Codes!DK56,1))</f>
        <v/>
      </c>
      <c r="DJ49" s="54" t="str">
        <f>IF(ISBLANK(Paramètres!$B55),"",COUNTIF(Codes!DL56,1))</f>
        <v/>
      </c>
      <c r="DK49" s="54" t="str">
        <f>IF(ISBLANK(Paramètres!$B55),"",COUNTIF(Codes!DM56,1))</f>
        <v/>
      </c>
      <c r="DL49" s="54" t="str">
        <f>IF(ISBLANK(Paramètres!$B55),"",COUNTIF(Codes!DN56,1))</f>
        <v/>
      </c>
      <c r="DM49" s="54" t="str">
        <f>IF(ISBLANK(Paramètres!$B55),"",COUNTIF(Codes!DO56,1))</f>
        <v/>
      </c>
      <c r="DN49" s="54" t="str">
        <f>IF(ISBLANK(Paramètres!$B55),"",COUNTIF(Codes!DP56,1))</f>
        <v/>
      </c>
      <c r="DO49" s="54" t="str">
        <f>IF(ISBLANK(Paramètres!$B55),"",COUNTIF(Codes!DQ56,1))</f>
        <v/>
      </c>
      <c r="DP49" s="54" t="str">
        <f>IF(ISBLANK(Paramètres!$B55),"",COUNTIF(Codes!DR56,1))</f>
        <v/>
      </c>
      <c r="DQ49" s="54" t="str">
        <f>IF(ISBLANK(Paramètres!$B55),"",COUNTIF(Codes!DS56,1))</f>
        <v/>
      </c>
      <c r="DR49" s="54" t="str">
        <f>IF(ISBLANK(Paramètres!$B55),"",COUNTIF(Codes!DT56,1))</f>
        <v/>
      </c>
      <c r="DS49" s="54" t="str">
        <f>IF(ISBLANK(Paramètres!$B55),"",COUNTIF(Codes!DU56,1))</f>
        <v/>
      </c>
      <c r="DT49" s="54" t="str">
        <f>IF(ISBLANK(Paramètres!$B55),"",COUNTIF(Codes!DV56,1))</f>
        <v/>
      </c>
      <c r="DU49" s="54" t="str">
        <f>IF(ISBLANK(Paramètres!$B55),"",COUNTIF(Codes!DW56,1))</f>
        <v/>
      </c>
      <c r="DV49" s="54" t="str">
        <f>IF(ISBLANK(Paramètres!$B55),"",COUNTIF(Codes!DX56,1))</f>
        <v/>
      </c>
      <c r="DW49" s="54" t="str">
        <f>IF(ISBLANK(Paramètres!$B55),"",COUNTIF(Codes!DY56,1))</f>
        <v/>
      </c>
      <c r="DX49" s="54" t="str">
        <f>IF(ISBLANK(Paramètres!$B55),"",COUNTIF(Codes!DZ56,1))</f>
        <v/>
      </c>
      <c r="DY49" s="54" t="str">
        <f>IF(ISBLANK(Paramètres!$B55),"",COUNTIF(Codes!EA56,1))</f>
        <v/>
      </c>
      <c r="DZ49" s="54" t="str">
        <f>IF(ISBLANK(Paramètres!$B55),"",COUNTIF(Codes!EB56,1))</f>
        <v/>
      </c>
      <c r="EA49" s="54" t="str">
        <f>IF(ISBLANK(Paramètres!$B55),"",COUNTIF(Codes!EC56,1))</f>
        <v/>
      </c>
      <c r="EB49" s="54" t="str">
        <f>IF(ISBLANK(Paramètres!$B55),"",COUNTIF(Codes!ED56,1))</f>
        <v/>
      </c>
      <c r="EC49" s="54" t="str">
        <f>IF(ISBLANK(Paramètres!$B55),"",COUNTIF(Codes!EE56,1))</f>
        <v/>
      </c>
      <c r="ED49" s="54" t="str">
        <f>IF(ISBLANK(Paramètres!$B55),"",COUNTIF(Codes!EF56,1))</f>
        <v/>
      </c>
      <c r="EE49" s="54" t="str">
        <f>IF(ISBLANK(Paramètres!$B55),"",COUNTIF(Codes!EG56,1))</f>
        <v/>
      </c>
      <c r="EF49" s="54" t="str">
        <f>IF(ISBLANK(Paramètres!$B55),"",COUNTIF(Codes!EH56,1))</f>
        <v/>
      </c>
      <c r="EG49" s="54" t="str">
        <f>IF(ISBLANK(Paramètres!$B55),"",COUNTIF(Codes!EI56,1))</f>
        <v/>
      </c>
      <c r="EH49" s="54" t="str">
        <f>IF(ISBLANK(Paramètres!$B55),"",COUNTIF(Codes!EJ56,1))</f>
        <v/>
      </c>
      <c r="EI49" s="54" t="str">
        <f>IF(ISBLANK(Paramètres!$B55),"",COUNTIF(Codes!EK56,1))</f>
        <v/>
      </c>
      <c r="EJ49" s="54" t="str">
        <f>IF(ISBLANK(Paramètres!$B55),"",COUNTIF(Codes!EL56,1))</f>
        <v/>
      </c>
      <c r="EK49" s="54" t="str">
        <f>IF(ISBLANK(Paramètres!$B55),"",COUNTIF(Codes!EM56,1))</f>
        <v/>
      </c>
      <c r="EL49" s="54" t="str">
        <f>IF(ISBLANK(Paramètres!$B55),"",COUNTIF(Codes!EN56,1))</f>
        <v/>
      </c>
      <c r="EM49" s="54" t="str">
        <f>IF(ISBLANK(Paramètres!$B55),"",COUNTIF(Codes!EO56,1))</f>
        <v/>
      </c>
      <c r="EN49" s="54" t="str">
        <f>IF(ISBLANK(Paramètres!$B55),"",COUNTIF(Codes!EP56,1))</f>
        <v/>
      </c>
      <c r="EO49" s="54" t="str">
        <f>IF(ISBLANK(Paramètres!$B55),"",COUNTIF(Codes!EQ56,1))</f>
        <v/>
      </c>
      <c r="EP49" s="54" t="str">
        <f>IF(ISBLANK(Paramètres!$B55),"",COUNTIF(Codes!ER56,1))</f>
        <v/>
      </c>
      <c r="EQ49" s="54" t="str">
        <f>IF(ISBLANK(Paramètres!$B55),"",COUNTIF(Codes!ES56,1))</f>
        <v/>
      </c>
      <c r="ER49" s="54" t="str">
        <f>IF(ISBLANK(Paramètres!$B55),"",COUNTIF(Codes!ET56,1))</f>
        <v/>
      </c>
      <c r="ES49" s="54" t="str">
        <f>IF(ISBLANK(Paramètres!$B55),"",COUNTIF(Codes!EU56,1))</f>
        <v/>
      </c>
      <c r="ET49" s="54" t="str">
        <f>IF(ISBLANK(Paramètres!$B55),"",COUNTIF(Codes!EV56,1))</f>
        <v/>
      </c>
      <c r="EU49" s="54" t="str">
        <f>IF(ISBLANK(Paramètres!$B55),"",COUNTIF(Codes!EW56,1))</f>
        <v/>
      </c>
      <c r="EV49" s="54" t="str">
        <f>IF(ISBLANK(Paramètres!$B55),"",COUNTIF(Codes!EX56,1))</f>
        <v/>
      </c>
      <c r="EW49" s="54" t="str">
        <f>IF(ISBLANK(Paramètres!$B55),"",COUNTIF(Codes!EY56,1))</f>
        <v/>
      </c>
      <c r="EX49" s="54" t="str">
        <f>IF(ISBLANK(Paramètres!$B55),"",COUNTIF(Codes!EZ56,1))</f>
        <v/>
      </c>
      <c r="EY49" s="54" t="str">
        <f>IF(ISBLANK(Paramètres!$B55),"",COUNTIF(Codes!FA56,1))</f>
        <v/>
      </c>
      <c r="EZ49" s="54" t="str">
        <f>IF(ISBLANK(Paramètres!$B55),"",COUNTIF(Codes!FB56,1))</f>
        <v/>
      </c>
      <c r="FA49" s="54" t="str">
        <f>IF(ISBLANK(Paramètres!$B55),"",COUNTIF(Codes!FC56,1))</f>
        <v/>
      </c>
      <c r="FB49" s="54" t="str">
        <f>IF(ISBLANK(Paramètres!$B55),"",COUNTIF(Codes!FD56,1))</f>
        <v/>
      </c>
      <c r="FC49" s="54" t="str">
        <f>IF(ISBLANK(Paramètres!$B55),"",COUNTIF(Codes!FE56,1))</f>
        <v/>
      </c>
      <c r="FD49" s="54" t="str">
        <f>IF(ISBLANK(Paramètres!$B55),"",COUNTIF(Codes!FF56,1))</f>
        <v/>
      </c>
      <c r="FE49" s="54" t="str">
        <f>IF(ISBLANK(Paramètres!$B55),"",COUNTIF(Codes!FG56,1))</f>
        <v/>
      </c>
      <c r="FF49" s="54" t="str">
        <f>IF(ISBLANK(Paramètres!$B55),"",COUNTIF(Codes!FH56,1))</f>
        <v/>
      </c>
      <c r="FG49" s="54" t="str">
        <f>IF(ISBLANK(Paramètres!$B55),"",COUNTIF(Codes!FI56,1))</f>
        <v/>
      </c>
      <c r="FH49" s="54" t="str">
        <f>IF(ISBLANK(Paramètres!$B55),"",COUNTIF(Codes!FJ56,1))</f>
        <v/>
      </c>
      <c r="FI49" s="54" t="str">
        <f>IF(ISBLANK(Paramètres!$B55),"",COUNTIF(Codes!FK56,1))</f>
        <v/>
      </c>
      <c r="FJ49" s="54" t="str">
        <f>IF(ISBLANK(Paramètres!$B55),"",COUNTIF(Codes!FL56,1))</f>
        <v/>
      </c>
      <c r="FK49" s="54" t="str">
        <f>IF(ISBLANK(Paramètres!$B55),"",COUNTIF(Codes!FM56,1))</f>
        <v/>
      </c>
      <c r="FL49" s="54" t="str">
        <f>IF(ISBLANK(Paramètres!$B55),"",COUNTIF(Codes!FN56,1))</f>
        <v/>
      </c>
      <c r="FM49" s="54" t="str">
        <f>IF(ISBLANK(Paramètres!$B55),"",COUNTIF(Codes!FO56,1))</f>
        <v/>
      </c>
      <c r="FN49" s="54" t="str">
        <f>IF(ISBLANK(Paramètres!$B55),"",COUNTIF(Codes!FP56,1))</f>
        <v/>
      </c>
      <c r="FO49" s="54" t="str">
        <f>IF(ISBLANK(Paramètres!$B55),"",COUNTIF(Codes!FQ56,1))</f>
        <v/>
      </c>
      <c r="FP49" s="54" t="str">
        <f>IF(ISBLANK(Paramètres!$B55),"",COUNTIF(Codes!FR56,1))</f>
        <v/>
      </c>
      <c r="FQ49" s="54" t="str">
        <f>IF(ISBLANK(Paramètres!$B55),"",COUNTIF(Codes!FS56,1))</f>
        <v/>
      </c>
      <c r="FR49" s="54" t="str">
        <f>IF(ISBLANK(Paramètres!$B55),"",COUNTIF(Codes!FT56,1))</f>
        <v/>
      </c>
      <c r="FS49" s="54" t="str">
        <f>IF(ISBLANK(Paramètres!$B55),"",COUNTIF(Codes!FU56,1))</f>
        <v/>
      </c>
      <c r="FT49" s="54" t="str">
        <f>IF(ISBLANK(Paramètres!$B55),"",COUNTIF(Codes!FV56,1))</f>
        <v/>
      </c>
      <c r="FU49" s="54" t="str">
        <f>IF(ISBLANK(Paramètres!$B55),"",COUNTIF(Codes!FW56,1))</f>
        <v/>
      </c>
      <c r="FV49" s="54" t="str">
        <f>IF(ISBLANK(Paramètres!$B55),"",COUNTIF(Codes!FX56,1))</f>
        <v/>
      </c>
      <c r="FW49" s="54" t="str">
        <f>IF(ISBLANK(Paramètres!$B55),"",COUNTIF(Codes!FY56,1))</f>
        <v/>
      </c>
      <c r="FX49" s="54" t="str">
        <f>IF(ISBLANK(Paramètres!$B55),"",COUNTIF(Codes!FZ56,1))</f>
        <v/>
      </c>
      <c r="FY49" s="54" t="str">
        <f>IF(ISBLANK(Paramètres!$B55),"",COUNTIF(Codes!GA56,1))</f>
        <v/>
      </c>
      <c r="FZ49" s="54" t="str">
        <f>IF(ISBLANK(Paramètres!$B55),"",COUNTIF(Codes!GB56,1))</f>
        <v/>
      </c>
      <c r="GA49" s="54" t="str">
        <f>IF(ISBLANK(Paramètres!$B55),"",COUNTIF(Codes!GC56,1))</f>
        <v/>
      </c>
      <c r="GB49" s="54" t="str">
        <f>IF(ISBLANK(Paramètres!$B55),"",COUNTIF(Codes!GD56,1))</f>
        <v/>
      </c>
      <c r="GC49" s="54" t="str">
        <f>IF(ISBLANK(Paramètres!$B55),"",COUNTIF(Codes!GE56,1))</f>
        <v/>
      </c>
      <c r="GD49" s="54" t="str">
        <f>IF(ISBLANK(Paramètres!$B55),"",COUNTIF(Codes!GF56,1))</f>
        <v/>
      </c>
      <c r="GE49" s="54" t="str">
        <f>IF(ISBLANK(Paramètres!$B55),"",COUNTIF(Codes!GG56,1))</f>
        <v/>
      </c>
      <c r="GF49" s="54" t="str">
        <f>IF(ISBLANK(Paramètres!$B55),"",COUNTIF(Codes!GH56,1))</f>
        <v/>
      </c>
      <c r="GG49" s="54" t="str">
        <f>IF(ISBLANK(Paramètres!$B55),"",COUNTIF(Codes!GI56,1))</f>
        <v/>
      </c>
      <c r="GH49" s="54" t="str">
        <f>IF(ISBLANK(Paramètres!$B55),"",COUNTIF(Codes!GJ56,1))</f>
        <v/>
      </c>
      <c r="GI49" s="54" t="str">
        <f>IF(ISBLANK(Paramètres!$B55),"",COUNTIF(Codes!GK56,1))</f>
        <v/>
      </c>
      <c r="GJ49" s="54" t="str">
        <f>IF(ISBLANK(Paramètres!$B55),"",COUNTIF(Codes!GL56,1))</f>
        <v/>
      </c>
      <c r="GK49" s="54" t="str">
        <f>IF(ISBLANK(Paramètres!$B55),"",COUNTIF(Codes!GM56,1))</f>
        <v/>
      </c>
      <c r="GL49" s="54" t="str">
        <f>IF(ISBLANK(Paramètres!$B55),"",COUNTIF(Codes!GN56,1))</f>
        <v/>
      </c>
      <c r="GM49" s="54" t="str">
        <f>IF(ISBLANK(Paramètres!B55),"",AVERAGE(B49:CX49))</f>
        <v/>
      </c>
      <c r="GN49" s="54" t="str">
        <f>IF(ISBLANK(Paramètres!B55),"",AVERAGE(CY49:GL49))</f>
        <v/>
      </c>
      <c r="GO49" s="54" t="str">
        <f>IF(ISBLANK(Paramètres!B55),"",AVERAGE(C49:GL49))</f>
        <v/>
      </c>
      <c r="GP49" s="54" t="str">
        <f>IF(ISBLANK(Paramètres!B55),"",AVERAGE(CY49:DZ49))</f>
        <v/>
      </c>
      <c r="GQ49" s="54" t="str">
        <f>IF(ISBLANK(Paramètres!B55),"",AVERAGE(EA49:FK49))</f>
        <v/>
      </c>
      <c r="GR49" s="54" t="str">
        <f>IF(ISBLANK(Paramètres!B55),"",AVERAGE(FL49:FW49))</f>
        <v/>
      </c>
      <c r="GS49" s="54" t="str">
        <f>IF(ISBLANK(Paramètres!B55),"",AVERAGE(FX49:GL49))</f>
        <v/>
      </c>
      <c r="GT49" s="54" t="str">
        <f>IF(ISBLANK(Paramètres!B55),"",AVERAGE(Calculs!M49:R49,Calculs!AN49:AY49,Calculs!BE49:BI49,Calculs!BT49:BX49,Calculs!CD49:CO49))</f>
        <v/>
      </c>
      <c r="GU49" s="54" t="str">
        <f>IF(ISBLANK(Paramètres!B55),"",AVERAGE(Calculs!AI49:AM49,Calculs!BJ49:BP49,Calculs!BY49:CC49))</f>
        <v/>
      </c>
      <c r="GV49" s="54" t="str">
        <f>IF(ISBLANK(Paramètres!B55),"",AVERAGE(Calculs!B49:L49,Calculs!S49:AH49,Calculs!AZ49:BD49,Calculs!BQ49:BS49))</f>
        <v/>
      </c>
      <c r="GW49" s="54" t="str">
        <f>IF(ISBLANK(Paramètres!B55),"",AVERAGE(CP49:CX49))</f>
        <v/>
      </c>
    </row>
    <row r="50" spans="1:205" s="23" customFormat="1" ht="24" customHeight="1" thickBot="1" x14ac:dyDescent="0.4">
      <c r="A50" s="22" t="str">
        <f>Codes!C57</f>
        <v/>
      </c>
      <c r="B50" s="54" t="str">
        <f>IF(ISBLANK(Paramètres!$B56),"",COUNTIF(Codes!D57,1))</f>
        <v/>
      </c>
      <c r="C50" s="54" t="str">
        <f>IF(ISBLANK(Paramètres!$B56),"",COUNTIF(Codes!E57,1))</f>
        <v/>
      </c>
      <c r="D50" s="54" t="str">
        <f>IF(ISBLANK(Paramètres!$B56),"",COUNTIF(Codes!F57,1))</f>
        <v/>
      </c>
      <c r="E50" s="54" t="str">
        <f>IF(ISBLANK(Paramètres!$B56),"",COUNTIF(Codes!G57,1))</f>
        <v/>
      </c>
      <c r="F50" s="54" t="str">
        <f>IF(ISBLANK(Paramètres!$B56),"",COUNTIF(Codes!H57,1))</f>
        <v/>
      </c>
      <c r="G50" s="54" t="str">
        <f>IF(ISBLANK(Paramètres!$B56),"",COUNTIF(Codes!I57,1))</f>
        <v/>
      </c>
      <c r="H50" s="54" t="str">
        <f>IF(ISBLANK(Paramètres!$B56),"",COUNTIF(Codes!J57,1))</f>
        <v/>
      </c>
      <c r="I50" s="54" t="str">
        <f>IF(ISBLANK(Paramètres!$B56),"",COUNTIF(Codes!K57,1))</f>
        <v/>
      </c>
      <c r="J50" s="54" t="str">
        <f>IF(ISBLANK(Paramètres!$B56),"",COUNTIF(Codes!L57,1))</f>
        <v/>
      </c>
      <c r="K50" s="54" t="str">
        <f>IF(ISBLANK(Paramètres!$B56),"",COUNTIF(Codes!M57,1))</f>
        <v/>
      </c>
      <c r="L50" s="54" t="str">
        <f>IF(ISBLANK(Paramètres!$B56),"",COUNTIF(Codes!N57,1))</f>
        <v/>
      </c>
      <c r="M50" s="54" t="str">
        <f>IF(ISBLANK(Paramètres!$B56),"",COUNTIF(Codes!O57,1))</f>
        <v/>
      </c>
      <c r="N50" s="54" t="str">
        <f>IF(ISBLANK(Paramètres!$B56),"",COUNTIF(Codes!P57,1))</f>
        <v/>
      </c>
      <c r="O50" s="54" t="str">
        <f>IF(ISBLANK(Paramètres!$B56),"",COUNTIF(Codes!Q57,1))</f>
        <v/>
      </c>
      <c r="P50" s="54" t="str">
        <f>IF(ISBLANK(Paramètres!$B56),"",COUNTIF(Codes!R57,1))</f>
        <v/>
      </c>
      <c r="Q50" s="54" t="str">
        <f>IF(ISBLANK(Paramètres!$B56),"",COUNTIF(Codes!S57,1))</f>
        <v/>
      </c>
      <c r="R50" s="54" t="str">
        <f>IF(ISBLANK(Paramètres!$B56),"",COUNTIF(Codes!T57,1))</f>
        <v/>
      </c>
      <c r="S50" s="54" t="str">
        <f>IF(ISBLANK(Paramètres!$B56),"",COUNTIF(Codes!U57,1))</f>
        <v/>
      </c>
      <c r="T50" s="54" t="str">
        <f>IF(ISBLANK(Paramètres!$B56),"",COUNTIF(Codes!V57,1))</f>
        <v/>
      </c>
      <c r="U50" s="54" t="str">
        <f>IF(ISBLANK(Paramètres!$B56),"",COUNTIF(Codes!W57,1))</f>
        <v/>
      </c>
      <c r="V50" s="54" t="str">
        <f>IF(ISBLANK(Paramètres!$B56),"",COUNTIF(Codes!X57,1))</f>
        <v/>
      </c>
      <c r="W50" s="54" t="str">
        <f>IF(ISBLANK(Paramètres!$B56),"",COUNTIF(Codes!Y57,1))</f>
        <v/>
      </c>
      <c r="X50" s="54" t="str">
        <f>IF(ISBLANK(Paramètres!$B56),"",COUNTIF(Codes!Z57,1))</f>
        <v/>
      </c>
      <c r="Y50" s="54" t="str">
        <f>IF(ISBLANK(Paramètres!$B56),"",COUNTIF(Codes!AA57,1))</f>
        <v/>
      </c>
      <c r="Z50" s="54" t="str">
        <f>IF(ISBLANK(Paramètres!$B56),"",COUNTIF(Codes!AB57,1))</f>
        <v/>
      </c>
      <c r="AA50" s="54" t="str">
        <f>IF(ISBLANK(Paramètres!$B56),"",COUNTIF(Codes!AC57,1))</f>
        <v/>
      </c>
      <c r="AB50" s="54" t="str">
        <f>IF(ISBLANK(Paramètres!$B56),"",COUNTIF(Codes!AD57,1))</f>
        <v/>
      </c>
      <c r="AC50" s="54" t="str">
        <f>IF(ISBLANK(Paramètres!$B56),"",COUNTIF(Codes!AE57,1))</f>
        <v/>
      </c>
      <c r="AD50" s="54" t="str">
        <f>IF(ISBLANK(Paramètres!$B56),"",COUNTIF(Codes!AF57,1))</f>
        <v/>
      </c>
      <c r="AE50" s="54" t="str">
        <f>IF(ISBLANK(Paramètres!$B56),"",COUNTIF(Codes!AG57,1))</f>
        <v/>
      </c>
      <c r="AF50" s="54" t="str">
        <f>IF(ISBLANK(Paramètres!$B56),"",COUNTIF(Codes!AH57,1))</f>
        <v/>
      </c>
      <c r="AG50" s="54" t="str">
        <f>IF(ISBLANK(Paramètres!$B56),"",COUNTIF(Codes!AI57,1))</f>
        <v/>
      </c>
      <c r="AH50" s="54" t="str">
        <f>IF(ISBLANK(Paramètres!$B56),"",COUNTIF(Codes!AJ57,1))</f>
        <v/>
      </c>
      <c r="AI50" s="54" t="str">
        <f>IF(ISBLANK(Paramètres!$B56),"",COUNTIF(Codes!AK57,1))</f>
        <v/>
      </c>
      <c r="AJ50" s="54" t="str">
        <f>IF(ISBLANK(Paramètres!$B56),"",COUNTIF(Codes!AL57,1))</f>
        <v/>
      </c>
      <c r="AK50" s="54" t="str">
        <f>IF(ISBLANK(Paramètres!$B56),"",COUNTIF(Codes!AM57,1))</f>
        <v/>
      </c>
      <c r="AL50" s="54" t="str">
        <f>IF(ISBLANK(Paramètres!$B56),"",COUNTIF(Codes!AN57,1))</f>
        <v/>
      </c>
      <c r="AM50" s="54" t="str">
        <f>IF(ISBLANK(Paramètres!$B56),"",COUNTIF(Codes!AO57,1))</f>
        <v/>
      </c>
      <c r="AN50" s="54" t="str">
        <f>IF(ISBLANK(Paramètres!$B56),"",COUNTIF(Codes!AP57,1))</f>
        <v/>
      </c>
      <c r="AO50" s="54" t="str">
        <f>IF(ISBLANK(Paramètres!$B56),"",COUNTIF(Codes!AQ57,1))</f>
        <v/>
      </c>
      <c r="AP50" s="54" t="str">
        <f>IF(ISBLANK(Paramètres!$B56),"",COUNTIF(Codes!AR57,1))</f>
        <v/>
      </c>
      <c r="AQ50" s="54" t="str">
        <f>IF(ISBLANK(Paramètres!$B56),"",COUNTIF(Codes!AS57,1))</f>
        <v/>
      </c>
      <c r="AR50" s="54" t="str">
        <f>IF(ISBLANK(Paramètres!$B56),"",COUNTIF(Codes!AT57,1))</f>
        <v/>
      </c>
      <c r="AS50" s="54" t="str">
        <f>IF(ISBLANK(Paramètres!$B56),"",COUNTIF(Codes!AU57,1))</f>
        <v/>
      </c>
      <c r="AT50" s="54" t="str">
        <f>IF(ISBLANK(Paramètres!$B56),"",COUNTIF(Codes!AV57,1))</f>
        <v/>
      </c>
      <c r="AU50" s="54" t="str">
        <f>IF(ISBLANK(Paramètres!$B56),"",COUNTIF(Codes!AW57,1))</f>
        <v/>
      </c>
      <c r="AV50" s="54" t="str">
        <f>IF(ISBLANK(Paramètres!$B56),"",COUNTIF(Codes!AX57,1))</f>
        <v/>
      </c>
      <c r="AW50" s="54" t="str">
        <f>IF(ISBLANK(Paramètres!$B56),"",COUNTIF(Codes!AY57,1))</f>
        <v/>
      </c>
      <c r="AX50" s="54" t="str">
        <f>IF(ISBLANK(Paramètres!$B56),"",COUNTIF(Codes!AZ57,1))</f>
        <v/>
      </c>
      <c r="AY50" s="54" t="str">
        <f>IF(ISBLANK(Paramètres!$B56),"",COUNTIF(Codes!BA57,1))</f>
        <v/>
      </c>
      <c r="AZ50" s="54" t="str">
        <f>IF(ISBLANK(Paramètres!$B56),"",COUNTIF(Codes!BB57,1))</f>
        <v/>
      </c>
      <c r="BA50" s="54" t="str">
        <f>IF(ISBLANK(Paramètres!$B56),"",COUNTIF(Codes!BC57,1))</f>
        <v/>
      </c>
      <c r="BB50" s="54" t="str">
        <f>IF(ISBLANK(Paramètres!$B56),"",COUNTIF(Codes!BD57,1))</f>
        <v/>
      </c>
      <c r="BC50" s="54" t="str">
        <f>IF(ISBLANK(Paramètres!$B56),"",COUNTIF(Codes!BE57,1))</f>
        <v/>
      </c>
      <c r="BD50" s="54" t="str">
        <f>IF(ISBLANK(Paramètres!$B56),"",COUNTIF(Codes!BF57,1))</f>
        <v/>
      </c>
      <c r="BE50" s="54" t="str">
        <f>IF(ISBLANK(Paramètres!$B56),"",COUNTIF(Codes!BG57,1))</f>
        <v/>
      </c>
      <c r="BF50" s="54" t="str">
        <f>IF(ISBLANK(Paramètres!$B56),"",COUNTIF(Codes!BH57,1))</f>
        <v/>
      </c>
      <c r="BG50" s="54" t="str">
        <f>IF(ISBLANK(Paramètres!$B56),"",COUNTIF(Codes!BI57,1))</f>
        <v/>
      </c>
      <c r="BH50" s="54" t="str">
        <f>IF(ISBLANK(Paramètres!$B56),"",COUNTIF(Codes!BJ57,1))</f>
        <v/>
      </c>
      <c r="BI50" s="54" t="str">
        <f>IF(ISBLANK(Paramètres!$B56),"",COUNTIF(Codes!BK57,1))</f>
        <v/>
      </c>
      <c r="BJ50" s="54" t="str">
        <f>IF(ISBLANK(Paramètres!$B56),"",COUNTIF(Codes!BL57,1))</f>
        <v/>
      </c>
      <c r="BK50" s="54" t="str">
        <f>IF(ISBLANK(Paramètres!$B56),"",COUNTIF(Codes!BM57,1))</f>
        <v/>
      </c>
      <c r="BL50" s="54" t="str">
        <f>IF(ISBLANK(Paramètres!$B56),"",COUNTIF(Codes!BN57,1))</f>
        <v/>
      </c>
      <c r="BM50" s="54" t="str">
        <f>IF(ISBLANK(Paramètres!$B56),"",COUNTIF(Codes!BO57,1))</f>
        <v/>
      </c>
      <c r="BN50" s="54" t="str">
        <f>IF(ISBLANK(Paramètres!$B56),"",COUNTIF(Codes!BP57,1))</f>
        <v/>
      </c>
      <c r="BO50" s="54" t="str">
        <f>IF(ISBLANK(Paramètres!$B56),"",COUNTIF(Codes!BQ57,1))</f>
        <v/>
      </c>
      <c r="BP50" s="54" t="str">
        <f>IF(ISBLANK(Paramètres!$B56),"",COUNTIF(Codes!BR57,1))</f>
        <v/>
      </c>
      <c r="BQ50" s="54" t="str">
        <f>IF(ISBLANK(Paramètres!$B56),"",COUNTIF(Codes!BS57,1))</f>
        <v/>
      </c>
      <c r="BR50" s="54" t="str">
        <f>IF(ISBLANK(Paramètres!$B56),"",COUNTIF(Codes!BT57,1))</f>
        <v/>
      </c>
      <c r="BS50" s="54" t="str">
        <f>IF(ISBLANK(Paramètres!$B56),"",COUNTIF(Codes!BU57,1))</f>
        <v/>
      </c>
      <c r="BT50" s="54" t="str">
        <f>IF(ISBLANK(Paramètres!$B56),"",COUNTIF(Codes!BV57,1))</f>
        <v/>
      </c>
      <c r="BU50" s="54" t="str">
        <f>IF(ISBLANK(Paramètres!$B56),"",COUNTIF(Codes!BW57,1))</f>
        <v/>
      </c>
      <c r="BV50" s="54" t="str">
        <f>IF(ISBLANK(Paramètres!$B56),"",COUNTIF(Codes!BX57,1))</f>
        <v/>
      </c>
      <c r="BW50" s="54" t="str">
        <f>IF(ISBLANK(Paramètres!$B56),"",COUNTIF(Codes!BY57,1))</f>
        <v/>
      </c>
      <c r="BX50" s="54" t="str">
        <f>IF(ISBLANK(Paramètres!$B56),"",COUNTIF(Codes!BZ57,1))</f>
        <v/>
      </c>
      <c r="BY50" s="54" t="str">
        <f>IF(ISBLANK(Paramètres!$B56),"",COUNTIF(Codes!CA57,1))</f>
        <v/>
      </c>
      <c r="BZ50" s="54" t="str">
        <f>IF(ISBLANK(Paramètres!$B56),"",COUNTIF(Codes!CB57,1))</f>
        <v/>
      </c>
      <c r="CA50" s="54" t="str">
        <f>IF(ISBLANK(Paramètres!$B56),"",COUNTIF(Codes!CC57,1))</f>
        <v/>
      </c>
      <c r="CB50" s="54" t="str">
        <f>IF(ISBLANK(Paramètres!$B56),"",COUNTIF(Codes!CD57,1))</f>
        <v/>
      </c>
      <c r="CC50" s="54" t="str">
        <f>IF(ISBLANK(Paramètres!$B56),"",COUNTIF(Codes!CE57,1))</f>
        <v/>
      </c>
      <c r="CD50" s="54" t="str">
        <f>IF(ISBLANK(Paramètres!$B56),"",COUNTIF(Codes!CF57,1))</f>
        <v/>
      </c>
      <c r="CE50" s="54" t="str">
        <f>IF(ISBLANK(Paramètres!$B56),"",COUNTIF(Codes!CG57,1))</f>
        <v/>
      </c>
      <c r="CF50" s="54" t="str">
        <f>IF(ISBLANK(Paramètres!$B56),"",COUNTIF(Codes!CH57,1))</f>
        <v/>
      </c>
      <c r="CG50" s="54" t="str">
        <f>IF(ISBLANK(Paramètres!$B56),"",COUNTIF(Codes!CI57,1))</f>
        <v/>
      </c>
      <c r="CH50" s="54" t="str">
        <f>IF(ISBLANK(Paramètres!$B56),"",COUNTIF(Codes!CJ57,1))</f>
        <v/>
      </c>
      <c r="CI50" s="54" t="str">
        <f>IF(ISBLANK(Paramètres!$B56),"",COUNTIF(Codes!CK57,1))</f>
        <v/>
      </c>
      <c r="CJ50" s="54" t="str">
        <f>IF(ISBLANK(Paramètres!$B56),"",COUNTIF(Codes!CL57,1))</f>
        <v/>
      </c>
      <c r="CK50" s="54" t="str">
        <f>IF(ISBLANK(Paramètres!$B56),"",COUNTIF(Codes!CM57,1))</f>
        <v/>
      </c>
      <c r="CL50" s="54" t="str">
        <f>IF(ISBLANK(Paramètres!$B56),"",COUNTIF(Codes!CN57,1))</f>
        <v/>
      </c>
      <c r="CM50" s="54" t="str">
        <f>IF(ISBLANK(Paramètres!$B56),"",COUNTIF(Codes!CO57,1))</f>
        <v/>
      </c>
      <c r="CN50" s="54" t="str">
        <f>IF(ISBLANK(Paramètres!$B56),"",COUNTIF(Codes!CP57,1))</f>
        <v/>
      </c>
      <c r="CO50" s="54" t="str">
        <f>IF(ISBLANK(Paramètres!$B56),"",COUNTIF(Codes!CQ57,1))</f>
        <v/>
      </c>
      <c r="CP50" s="54" t="str">
        <f>IF(ISBLANK(Paramètres!$B56),"",COUNTIF(Codes!CR57,1))</f>
        <v/>
      </c>
      <c r="CQ50" s="54" t="str">
        <f>IF(ISBLANK(Paramètres!$B56),"",COUNTIF(Codes!CS57,1))</f>
        <v/>
      </c>
      <c r="CR50" s="54" t="str">
        <f>IF(ISBLANK(Paramètres!$B56),"",COUNTIF(Codes!CT57,1))</f>
        <v/>
      </c>
      <c r="CS50" s="54" t="str">
        <f>IF(ISBLANK(Paramètres!$B56),"",COUNTIF(Codes!CU57,1))</f>
        <v/>
      </c>
      <c r="CT50" s="54" t="str">
        <f>IF(ISBLANK(Paramètres!$B56),"",COUNTIF(Codes!CV57,1))</f>
        <v/>
      </c>
      <c r="CU50" s="54" t="str">
        <f>IF(ISBLANK(Paramètres!$B56),"",COUNTIF(Codes!CW57,1))</f>
        <v/>
      </c>
      <c r="CV50" s="54" t="str">
        <f>IF(ISBLANK(Paramètres!$B56),"",COUNTIF(Codes!CX57,1))</f>
        <v/>
      </c>
      <c r="CW50" s="54" t="str">
        <f>IF(ISBLANK(Paramètres!$B56),"",COUNTIF(Codes!CY57,1))</f>
        <v/>
      </c>
      <c r="CX50" s="54" t="str">
        <f>IF(ISBLANK(Paramètres!$B56),"",COUNTIF(Codes!CZ57,1))</f>
        <v/>
      </c>
      <c r="CY50" s="54" t="str">
        <f>IF(ISBLANK(Paramètres!$B56),"",COUNTIF(Codes!DA57,1))</f>
        <v/>
      </c>
      <c r="CZ50" s="54" t="str">
        <f>IF(ISBLANK(Paramètres!$B56),"",COUNTIF(Codes!DB57,1))</f>
        <v/>
      </c>
      <c r="DA50" s="54" t="str">
        <f>IF(ISBLANK(Paramètres!$B56),"",COUNTIF(Codes!DC57,1))</f>
        <v/>
      </c>
      <c r="DB50" s="54" t="str">
        <f>IF(ISBLANK(Paramètres!$B56),"",COUNTIF(Codes!DD57,1))</f>
        <v/>
      </c>
      <c r="DC50" s="54" t="str">
        <f>IF(ISBLANK(Paramètres!$B56),"",COUNTIF(Codes!DE57,1))</f>
        <v/>
      </c>
      <c r="DD50" s="54" t="str">
        <f>IF(ISBLANK(Paramètres!$B56),"",COUNTIF(Codes!DF57,1))</f>
        <v/>
      </c>
      <c r="DE50" s="54" t="str">
        <f>IF(ISBLANK(Paramètres!$B56),"",COUNTIF(Codes!DG57,1))</f>
        <v/>
      </c>
      <c r="DF50" s="54" t="str">
        <f>IF(ISBLANK(Paramètres!$B56),"",COUNTIF(Codes!DH57,1))</f>
        <v/>
      </c>
      <c r="DG50" s="54" t="str">
        <f>IF(ISBLANK(Paramètres!$B56),"",COUNTIF(Codes!DI57,1))</f>
        <v/>
      </c>
      <c r="DH50" s="54" t="str">
        <f>IF(ISBLANK(Paramètres!$B56),"",COUNTIF(Codes!DJ57,1))</f>
        <v/>
      </c>
      <c r="DI50" s="54" t="str">
        <f>IF(ISBLANK(Paramètres!$B56),"",COUNTIF(Codes!DK57,1))</f>
        <v/>
      </c>
      <c r="DJ50" s="54" t="str">
        <f>IF(ISBLANK(Paramètres!$B56),"",COUNTIF(Codes!DL57,1))</f>
        <v/>
      </c>
      <c r="DK50" s="54" t="str">
        <f>IF(ISBLANK(Paramètres!$B56),"",COUNTIF(Codes!DM57,1))</f>
        <v/>
      </c>
      <c r="DL50" s="54" t="str">
        <f>IF(ISBLANK(Paramètres!$B56),"",COUNTIF(Codes!DN57,1))</f>
        <v/>
      </c>
      <c r="DM50" s="54" t="str">
        <f>IF(ISBLANK(Paramètres!$B56),"",COUNTIF(Codes!DO57,1))</f>
        <v/>
      </c>
      <c r="DN50" s="54" t="str">
        <f>IF(ISBLANK(Paramètres!$B56),"",COUNTIF(Codes!DP57,1))</f>
        <v/>
      </c>
      <c r="DO50" s="54" t="str">
        <f>IF(ISBLANK(Paramètres!$B56),"",COUNTIF(Codes!DQ57,1))</f>
        <v/>
      </c>
      <c r="DP50" s="54" t="str">
        <f>IF(ISBLANK(Paramètres!$B56),"",COUNTIF(Codes!DR57,1))</f>
        <v/>
      </c>
      <c r="DQ50" s="54" t="str">
        <f>IF(ISBLANK(Paramètres!$B56),"",COUNTIF(Codes!DS57,1))</f>
        <v/>
      </c>
      <c r="DR50" s="54" t="str">
        <f>IF(ISBLANK(Paramètres!$B56),"",COUNTIF(Codes!DT57,1))</f>
        <v/>
      </c>
      <c r="DS50" s="54" t="str">
        <f>IF(ISBLANK(Paramètres!$B56),"",COUNTIF(Codes!DU57,1))</f>
        <v/>
      </c>
      <c r="DT50" s="54" t="str">
        <f>IF(ISBLANK(Paramètres!$B56),"",COUNTIF(Codes!DV57,1))</f>
        <v/>
      </c>
      <c r="DU50" s="54" t="str">
        <f>IF(ISBLANK(Paramètres!$B56),"",COUNTIF(Codes!DW57,1))</f>
        <v/>
      </c>
      <c r="DV50" s="54" t="str">
        <f>IF(ISBLANK(Paramètres!$B56),"",COUNTIF(Codes!DX57,1))</f>
        <v/>
      </c>
      <c r="DW50" s="54" t="str">
        <f>IF(ISBLANK(Paramètres!$B56),"",COUNTIF(Codes!DY57,1))</f>
        <v/>
      </c>
      <c r="DX50" s="54" t="str">
        <f>IF(ISBLANK(Paramètres!$B56),"",COUNTIF(Codes!DZ57,1))</f>
        <v/>
      </c>
      <c r="DY50" s="54" t="str">
        <f>IF(ISBLANK(Paramètres!$B56),"",COUNTIF(Codes!EA57,1))</f>
        <v/>
      </c>
      <c r="DZ50" s="54" t="str">
        <f>IF(ISBLANK(Paramètres!$B56),"",COUNTIF(Codes!EB57,1))</f>
        <v/>
      </c>
      <c r="EA50" s="54" t="str">
        <f>IF(ISBLANK(Paramètres!$B56),"",COUNTIF(Codes!EC57,1))</f>
        <v/>
      </c>
      <c r="EB50" s="54" t="str">
        <f>IF(ISBLANK(Paramètres!$B56),"",COUNTIF(Codes!ED57,1))</f>
        <v/>
      </c>
      <c r="EC50" s="54" t="str">
        <f>IF(ISBLANK(Paramètres!$B56),"",COUNTIF(Codes!EE57,1))</f>
        <v/>
      </c>
      <c r="ED50" s="54" t="str">
        <f>IF(ISBLANK(Paramètres!$B56),"",COUNTIF(Codes!EF57,1))</f>
        <v/>
      </c>
      <c r="EE50" s="54" t="str">
        <f>IF(ISBLANK(Paramètres!$B56),"",COUNTIF(Codes!EG57,1))</f>
        <v/>
      </c>
      <c r="EF50" s="54" t="str">
        <f>IF(ISBLANK(Paramètres!$B56),"",COUNTIF(Codes!EH57,1))</f>
        <v/>
      </c>
      <c r="EG50" s="54" t="str">
        <f>IF(ISBLANK(Paramètres!$B56),"",COUNTIF(Codes!EI57,1))</f>
        <v/>
      </c>
      <c r="EH50" s="54" t="str">
        <f>IF(ISBLANK(Paramètres!$B56),"",COUNTIF(Codes!EJ57,1))</f>
        <v/>
      </c>
      <c r="EI50" s="54" t="str">
        <f>IF(ISBLANK(Paramètres!$B56),"",COUNTIF(Codes!EK57,1))</f>
        <v/>
      </c>
      <c r="EJ50" s="54" t="str">
        <f>IF(ISBLANK(Paramètres!$B56),"",COUNTIF(Codes!EL57,1))</f>
        <v/>
      </c>
      <c r="EK50" s="54" t="str">
        <f>IF(ISBLANK(Paramètres!$B56),"",COUNTIF(Codes!EM57,1))</f>
        <v/>
      </c>
      <c r="EL50" s="54" t="str">
        <f>IF(ISBLANK(Paramètres!$B56),"",COUNTIF(Codes!EN57,1))</f>
        <v/>
      </c>
      <c r="EM50" s="54" t="str">
        <f>IF(ISBLANK(Paramètres!$B56),"",COUNTIF(Codes!EO57,1))</f>
        <v/>
      </c>
      <c r="EN50" s="54" t="str">
        <f>IF(ISBLANK(Paramètres!$B56),"",COUNTIF(Codes!EP57,1))</f>
        <v/>
      </c>
      <c r="EO50" s="54" t="str">
        <f>IF(ISBLANK(Paramètres!$B56),"",COUNTIF(Codes!EQ57,1))</f>
        <v/>
      </c>
      <c r="EP50" s="54" t="str">
        <f>IF(ISBLANK(Paramètres!$B56),"",COUNTIF(Codes!ER57,1))</f>
        <v/>
      </c>
      <c r="EQ50" s="54" t="str">
        <f>IF(ISBLANK(Paramètres!$B56),"",COUNTIF(Codes!ES57,1))</f>
        <v/>
      </c>
      <c r="ER50" s="54" t="str">
        <f>IF(ISBLANK(Paramètres!$B56),"",COUNTIF(Codes!ET57,1))</f>
        <v/>
      </c>
      <c r="ES50" s="54" t="str">
        <f>IF(ISBLANK(Paramètres!$B56),"",COUNTIF(Codes!EU57,1))</f>
        <v/>
      </c>
      <c r="ET50" s="54" t="str">
        <f>IF(ISBLANK(Paramètres!$B56),"",COUNTIF(Codes!EV57,1))</f>
        <v/>
      </c>
      <c r="EU50" s="54" t="str">
        <f>IF(ISBLANK(Paramètres!$B56),"",COUNTIF(Codes!EW57,1))</f>
        <v/>
      </c>
      <c r="EV50" s="54" t="str">
        <f>IF(ISBLANK(Paramètres!$B56),"",COUNTIF(Codes!EX57,1))</f>
        <v/>
      </c>
      <c r="EW50" s="54" t="str">
        <f>IF(ISBLANK(Paramètres!$B56),"",COUNTIF(Codes!EY57,1))</f>
        <v/>
      </c>
      <c r="EX50" s="54" t="str">
        <f>IF(ISBLANK(Paramètres!$B56),"",COUNTIF(Codes!EZ57,1))</f>
        <v/>
      </c>
      <c r="EY50" s="54" t="str">
        <f>IF(ISBLANK(Paramètres!$B56),"",COUNTIF(Codes!FA57,1))</f>
        <v/>
      </c>
      <c r="EZ50" s="54" t="str">
        <f>IF(ISBLANK(Paramètres!$B56),"",COUNTIF(Codes!FB57,1))</f>
        <v/>
      </c>
      <c r="FA50" s="54" t="str">
        <f>IF(ISBLANK(Paramètres!$B56),"",COUNTIF(Codes!FC57,1))</f>
        <v/>
      </c>
      <c r="FB50" s="54" t="str">
        <f>IF(ISBLANK(Paramètres!$B56),"",COUNTIF(Codes!FD57,1))</f>
        <v/>
      </c>
      <c r="FC50" s="54" t="str">
        <f>IF(ISBLANK(Paramètres!$B56),"",COUNTIF(Codes!FE57,1))</f>
        <v/>
      </c>
      <c r="FD50" s="54" t="str">
        <f>IF(ISBLANK(Paramètres!$B56),"",COUNTIF(Codes!FF57,1))</f>
        <v/>
      </c>
      <c r="FE50" s="54" t="str">
        <f>IF(ISBLANK(Paramètres!$B56),"",COUNTIF(Codes!FG57,1))</f>
        <v/>
      </c>
      <c r="FF50" s="54" t="str">
        <f>IF(ISBLANK(Paramètres!$B56),"",COUNTIF(Codes!FH57,1))</f>
        <v/>
      </c>
      <c r="FG50" s="54" t="str">
        <f>IF(ISBLANK(Paramètres!$B56),"",COUNTIF(Codes!FI57,1))</f>
        <v/>
      </c>
      <c r="FH50" s="54" t="str">
        <f>IF(ISBLANK(Paramètres!$B56),"",COUNTIF(Codes!FJ57,1))</f>
        <v/>
      </c>
      <c r="FI50" s="54" t="str">
        <f>IF(ISBLANK(Paramètres!$B56),"",COUNTIF(Codes!FK57,1))</f>
        <v/>
      </c>
      <c r="FJ50" s="54" t="str">
        <f>IF(ISBLANK(Paramètres!$B56),"",COUNTIF(Codes!FL57,1))</f>
        <v/>
      </c>
      <c r="FK50" s="54" t="str">
        <f>IF(ISBLANK(Paramètres!$B56),"",COUNTIF(Codes!FM57,1))</f>
        <v/>
      </c>
      <c r="FL50" s="54" t="str">
        <f>IF(ISBLANK(Paramètres!$B56),"",COUNTIF(Codes!FN57,1))</f>
        <v/>
      </c>
      <c r="FM50" s="54" t="str">
        <f>IF(ISBLANK(Paramètres!$B56),"",COUNTIF(Codes!FO57,1))</f>
        <v/>
      </c>
      <c r="FN50" s="54" t="str">
        <f>IF(ISBLANK(Paramètres!$B56),"",COUNTIF(Codes!FP57,1))</f>
        <v/>
      </c>
      <c r="FO50" s="54" t="str">
        <f>IF(ISBLANK(Paramètres!$B56),"",COUNTIF(Codes!FQ57,1))</f>
        <v/>
      </c>
      <c r="FP50" s="54" t="str">
        <f>IF(ISBLANK(Paramètres!$B56),"",COUNTIF(Codes!FR57,1))</f>
        <v/>
      </c>
      <c r="FQ50" s="54" t="str">
        <f>IF(ISBLANK(Paramètres!$B56),"",COUNTIF(Codes!FS57,1))</f>
        <v/>
      </c>
      <c r="FR50" s="54" t="str">
        <f>IF(ISBLANK(Paramètres!$B56),"",COUNTIF(Codes!FT57,1))</f>
        <v/>
      </c>
      <c r="FS50" s="54" t="str">
        <f>IF(ISBLANK(Paramètres!$B56),"",COUNTIF(Codes!FU57,1))</f>
        <v/>
      </c>
      <c r="FT50" s="54" t="str">
        <f>IF(ISBLANK(Paramètres!$B56),"",COUNTIF(Codes!FV57,1))</f>
        <v/>
      </c>
      <c r="FU50" s="54" t="str">
        <f>IF(ISBLANK(Paramètres!$B56),"",COUNTIF(Codes!FW57,1))</f>
        <v/>
      </c>
      <c r="FV50" s="54" t="str">
        <f>IF(ISBLANK(Paramètres!$B56),"",COUNTIF(Codes!FX57,1))</f>
        <v/>
      </c>
      <c r="FW50" s="54" t="str">
        <f>IF(ISBLANK(Paramètres!$B56),"",COUNTIF(Codes!FY57,1))</f>
        <v/>
      </c>
      <c r="FX50" s="54" t="str">
        <f>IF(ISBLANK(Paramètres!$B56),"",COUNTIF(Codes!FZ57,1))</f>
        <v/>
      </c>
      <c r="FY50" s="54" t="str">
        <f>IF(ISBLANK(Paramètres!$B56),"",COUNTIF(Codes!GA57,1))</f>
        <v/>
      </c>
      <c r="FZ50" s="54" t="str">
        <f>IF(ISBLANK(Paramètres!$B56),"",COUNTIF(Codes!GB57,1))</f>
        <v/>
      </c>
      <c r="GA50" s="54" t="str">
        <f>IF(ISBLANK(Paramètres!$B56),"",COUNTIF(Codes!GC57,1))</f>
        <v/>
      </c>
      <c r="GB50" s="54" t="str">
        <f>IF(ISBLANK(Paramètres!$B56),"",COUNTIF(Codes!GD57,1))</f>
        <v/>
      </c>
      <c r="GC50" s="54" t="str">
        <f>IF(ISBLANK(Paramètres!$B56),"",COUNTIF(Codes!GE57,1))</f>
        <v/>
      </c>
      <c r="GD50" s="54" t="str">
        <f>IF(ISBLANK(Paramètres!$B56),"",COUNTIF(Codes!GF57,1))</f>
        <v/>
      </c>
      <c r="GE50" s="54" t="str">
        <f>IF(ISBLANK(Paramètres!$B56),"",COUNTIF(Codes!GG57,1))</f>
        <v/>
      </c>
      <c r="GF50" s="54" t="str">
        <f>IF(ISBLANK(Paramètres!$B56),"",COUNTIF(Codes!GH57,1))</f>
        <v/>
      </c>
      <c r="GG50" s="54" t="str">
        <f>IF(ISBLANK(Paramètres!$B56),"",COUNTIF(Codes!GI57,1))</f>
        <v/>
      </c>
      <c r="GH50" s="54" t="str">
        <f>IF(ISBLANK(Paramètres!$B56),"",COUNTIF(Codes!GJ57,1))</f>
        <v/>
      </c>
      <c r="GI50" s="54" t="str">
        <f>IF(ISBLANK(Paramètres!$B56),"",COUNTIF(Codes!GK57,1))</f>
        <v/>
      </c>
      <c r="GJ50" s="54" t="str">
        <f>IF(ISBLANK(Paramètres!$B56),"",COUNTIF(Codes!GL57,1))</f>
        <v/>
      </c>
      <c r="GK50" s="54" t="str">
        <f>IF(ISBLANK(Paramètres!$B56),"",COUNTIF(Codes!GM57,1))</f>
        <v/>
      </c>
      <c r="GL50" s="54" t="str">
        <f>IF(ISBLANK(Paramètres!$B56),"",COUNTIF(Codes!GN57,1))</f>
        <v/>
      </c>
      <c r="GM50" s="54" t="str">
        <f>IF(ISBLANK(Paramètres!B56),"",AVERAGE(B50:CX50))</f>
        <v/>
      </c>
      <c r="GN50" s="54" t="str">
        <f>IF(ISBLANK(Paramètres!B56),"",AVERAGE(CY50:GL50))</f>
        <v/>
      </c>
      <c r="GO50" s="54" t="str">
        <f>IF(ISBLANK(Paramètres!B56),"",AVERAGE(C50:GL50))</f>
        <v/>
      </c>
      <c r="GP50" s="54" t="str">
        <f>IF(ISBLANK(Paramètres!B56),"",AVERAGE(CY50:DZ50))</f>
        <v/>
      </c>
      <c r="GQ50" s="54" t="str">
        <f>IF(ISBLANK(Paramètres!B56),"",AVERAGE(EA50:FK50))</f>
        <v/>
      </c>
      <c r="GR50" s="54" t="str">
        <f>IF(ISBLANK(Paramètres!B56),"",AVERAGE(FL50:FW50))</f>
        <v/>
      </c>
      <c r="GS50" s="54" t="str">
        <f>IF(ISBLANK(Paramètres!B56),"",AVERAGE(FX50:GL50))</f>
        <v/>
      </c>
      <c r="GT50" s="54" t="str">
        <f>IF(ISBLANK(Paramètres!B56),"",AVERAGE(Calculs!M50:R50,Calculs!AN50:AY50,Calculs!BE50:BI50,Calculs!BT50:BX50,Calculs!CD50:CO50))</f>
        <v/>
      </c>
      <c r="GU50" s="54" t="str">
        <f>IF(ISBLANK(Paramètres!B56),"",AVERAGE(Calculs!AI50:AM50,Calculs!BJ50:BP50,Calculs!BY50:CC50))</f>
        <v/>
      </c>
      <c r="GV50" s="54" t="str">
        <f>IF(ISBLANK(Paramètres!B56),"",AVERAGE(Calculs!B50:L50,Calculs!S50:AH50,Calculs!AZ50:BD50,Calculs!BQ50:BS50))</f>
        <v/>
      </c>
      <c r="GW50" s="54" t="str">
        <f>IF(ISBLANK(Paramètres!B56),"",AVERAGE(CP50:CX50))</f>
        <v/>
      </c>
    </row>
    <row r="51" spans="1:205" s="23" customFormat="1" ht="24" customHeight="1" thickBot="1" x14ac:dyDescent="0.4">
      <c r="A51" s="22" t="str">
        <f>Codes!C58</f>
        <v/>
      </c>
      <c r="B51" s="54" t="str">
        <f>IF(ISBLANK(Paramètres!$B57),"",COUNTIF(Codes!D58,1))</f>
        <v/>
      </c>
      <c r="C51" s="54" t="str">
        <f>IF(ISBLANK(Paramètres!$B57),"",COUNTIF(Codes!E58,1))</f>
        <v/>
      </c>
      <c r="D51" s="54" t="str">
        <f>IF(ISBLANK(Paramètres!$B57),"",COUNTIF(Codes!F58,1))</f>
        <v/>
      </c>
      <c r="E51" s="54" t="str">
        <f>IF(ISBLANK(Paramètres!$B57),"",COUNTIF(Codes!G58,1))</f>
        <v/>
      </c>
      <c r="F51" s="54" t="str">
        <f>IF(ISBLANK(Paramètres!$B57),"",COUNTIF(Codes!H58,1))</f>
        <v/>
      </c>
      <c r="G51" s="54" t="str">
        <f>IF(ISBLANK(Paramètres!$B57),"",COUNTIF(Codes!I58,1))</f>
        <v/>
      </c>
      <c r="H51" s="54" t="str">
        <f>IF(ISBLANK(Paramètres!$B57),"",COUNTIF(Codes!J58,1))</f>
        <v/>
      </c>
      <c r="I51" s="54" t="str">
        <f>IF(ISBLANK(Paramètres!$B57),"",COUNTIF(Codes!K58,1))</f>
        <v/>
      </c>
      <c r="J51" s="54" t="str">
        <f>IF(ISBLANK(Paramètres!$B57),"",COUNTIF(Codes!L58,1))</f>
        <v/>
      </c>
      <c r="K51" s="54" t="str">
        <f>IF(ISBLANK(Paramètres!$B57),"",COUNTIF(Codes!M58,1))</f>
        <v/>
      </c>
      <c r="L51" s="54" t="str">
        <f>IF(ISBLANK(Paramètres!$B57),"",COUNTIF(Codes!N58,1))</f>
        <v/>
      </c>
      <c r="M51" s="54" t="str">
        <f>IF(ISBLANK(Paramètres!$B57),"",COUNTIF(Codes!O58,1))</f>
        <v/>
      </c>
      <c r="N51" s="54" t="str">
        <f>IF(ISBLANK(Paramètres!$B57),"",COUNTIF(Codes!P58,1))</f>
        <v/>
      </c>
      <c r="O51" s="54" t="str">
        <f>IF(ISBLANK(Paramètres!$B57),"",COUNTIF(Codes!Q58,1))</f>
        <v/>
      </c>
      <c r="P51" s="54" t="str">
        <f>IF(ISBLANK(Paramètres!$B57),"",COUNTIF(Codes!R58,1))</f>
        <v/>
      </c>
      <c r="Q51" s="54" t="str">
        <f>IF(ISBLANK(Paramètres!$B57),"",COUNTIF(Codes!S58,1))</f>
        <v/>
      </c>
      <c r="R51" s="54" t="str">
        <f>IF(ISBLANK(Paramètres!$B57),"",COUNTIF(Codes!T58,1))</f>
        <v/>
      </c>
      <c r="S51" s="54" t="str">
        <f>IF(ISBLANK(Paramètres!$B57),"",COUNTIF(Codes!U58,1))</f>
        <v/>
      </c>
      <c r="T51" s="54" t="str">
        <f>IF(ISBLANK(Paramètres!$B57),"",COUNTIF(Codes!V58,1))</f>
        <v/>
      </c>
      <c r="U51" s="54" t="str">
        <f>IF(ISBLANK(Paramètres!$B57),"",COUNTIF(Codes!W58,1))</f>
        <v/>
      </c>
      <c r="V51" s="54" t="str">
        <f>IF(ISBLANK(Paramètres!$B57),"",COUNTIF(Codes!X58,1))</f>
        <v/>
      </c>
      <c r="W51" s="54" t="str">
        <f>IF(ISBLANK(Paramètres!$B57),"",COUNTIF(Codes!Y58,1))</f>
        <v/>
      </c>
      <c r="X51" s="54" t="str">
        <f>IF(ISBLANK(Paramètres!$B57),"",COUNTIF(Codes!Z58,1))</f>
        <v/>
      </c>
      <c r="Y51" s="54" t="str">
        <f>IF(ISBLANK(Paramètres!$B57),"",COUNTIF(Codes!AA58,1))</f>
        <v/>
      </c>
      <c r="Z51" s="54" t="str">
        <f>IF(ISBLANK(Paramètres!$B57),"",COUNTIF(Codes!AB58,1))</f>
        <v/>
      </c>
      <c r="AA51" s="54" t="str">
        <f>IF(ISBLANK(Paramètres!$B57),"",COUNTIF(Codes!AC58,1))</f>
        <v/>
      </c>
      <c r="AB51" s="54" t="str">
        <f>IF(ISBLANK(Paramètres!$B57),"",COUNTIF(Codes!AD58,1))</f>
        <v/>
      </c>
      <c r="AC51" s="54" t="str">
        <f>IF(ISBLANK(Paramètres!$B57),"",COUNTIF(Codes!AE58,1))</f>
        <v/>
      </c>
      <c r="AD51" s="54" t="str">
        <f>IF(ISBLANK(Paramètres!$B57),"",COUNTIF(Codes!AF58,1))</f>
        <v/>
      </c>
      <c r="AE51" s="54" t="str">
        <f>IF(ISBLANK(Paramètres!$B57),"",COUNTIF(Codes!AG58,1))</f>
        <v/>
      </c>
      <c r="AF51" s="54" t="str">
        <f>IF(ISBLANK(Paramètres!$B57),"",COUNTIF(Codes!AH58,1))</f>
        <v/>
      </c>
      <c r="AG51" s="54" t="str">
        <f>IF(ISBLANK(Paramètres!$B57),"",COUNTIF(Codes!AI58,1))</f>
        <v/>
      </c>
      <c r="AH51" s="54" t="str">
        <f>IF(ISBLANK(Paramètres!$B57),"",COUNTIF(Codes!AJ58,1))</f>
        <v/>
      </c>
      <c r="AI51" s="54" t="str">
        <f>IF(ISBLANK(Paramètres!$B57),"",COUNTIF(Codes!AK58,1))</f>
        <v/>
      </c>
      <c r="AJ51" s="54" t="str">
        <f>IF(ISBLANK(Paramètres!$B57),"",COUNTIF(Codes!AL58,1))</f>
        <v/>
      </c>
      <c r="AK51" s="54" t="str">
        <f>IF(ISBLANK(Paramètres!$B57),"",COUNTIF(Codes!AM58,1))</f>
        <v/>
      </c>
      <c r="AL51" s="54" t="str">
        <f>IF(ISBLANK(Paramètres!$B57),"",COUNTIF(Codes!AN58,1))</f>
        <v/>
      </c>
      <c r="AM51" s="54" t="str">
        <f>IF(ISBLANK(Paramètres!$B57),"",COUNTIF(Codes!AO58,1))</f>
        <v/>
      </c>
      <c r="AN51" s="54" t="str">
        <f>IF(ISBLANK(Paramètres!$B57),"",COUNTIF(Codes!AP58,1))</f>
        <v/>
      </c>
      <c r="AO51" s="54" t="str">
        <f>IF(ISBLANK(Paramètres!$B57),"",COUNTIF(Codes!AQ58,1))</f>
        <v/>
      </c>
      <c r="AP51" s="54" t="str">
        <f>IF(ISBLANK(Paramètres!$B57),"",COUNTIF(Codes!AR58,1))</f>
        <v/>
      </c>
      <c r="AQ51" s="54" t="str">
        <f>IF(ISBLANK(Paramètres!$B57),"",COUNTIF(Codes!AS58,1))</f>
        <v/>
      </c>
      <c r="AR51" s="54" t="str">
        <f>IF(ISBLANK(Paramètres!$B57),"",COUNTIF(Codes!AT58,1))</f>
        <v/>
      </c>
      <c r="AS51" s="54" t="str">
        <f>IF(ISBLANK(Paramètres!$B57),"",COUNTIF(Codes!AU58,1))</f>
        <v/>
      </c>
      <c r="AT51" s="54" t="str">
        <f>IF(ISBLANK(Paramètres!$B57),"",COUNTIF(Codes!AV58,1))</f>
        <v/>
      </c>
      <c r="AU51" s="54" t="str">
        <f>IF(ISBLANK(Paramètres!$B57),"",COUNTIF(Codes!AW58,1))</f>
        <v/>
      </c>
      <c r="AV51" s="54" t="str">
        <f>IF(ISBLANK(Paramètres!$B57),"",COUNTIF(Codes!AX58,1))</f>
        <v/>
      </c>
      <c r="AW51" s="54" t="str">
        <f>IF(ISBLANK(Paramètres!$B57),"",COUNTIF(Codes!AY58,1))</f>
        <v/>
      </c>
      <c r="AX51" s="54" t="str">
        <f>IF(ISBLANK(Paramètres!$B57),"",COUNTIF(Codes!AZ58,1))</f>
        <v/>
      </c>
      <c r="AY51" s="54" t="str">
        <f>IF(ISBLANK(Paramètres!$B57),"",COUNTIF(Codes!BA58,1))</f>
        <v/>
      </c>
      <c r="AZ51" s="54" t="str">
        <f>IF(ISBLANK(Paramètres!$B57),"",COUNTIF(Codes!BB58,1))</f>
        <v/>
      </c>
      <c r="BA51" s="54" t="str">
        <f>IF(ISBLANK(Paramètres!$B57),"",COUNTIF(Codes!BC58,1))</f>
        <v/>
      </c>
      <c r="BB51" s="54" t="str">
        <f>IF(ISBLANK(Paramètres!$B57),"",COUNTIF(Codes!BD58,1))</f>
        <v/>
      </c>
      <c r="BC51" s="54" t="str">
        <f>IF(ISBLANK(Paramètres!$B57),"",COUNTIF(Codes!BE58,1))</f>
        <v/>
      </c>
      <c r="BD51" s="54" t="str">
        <f>IF(ISBLANK(Paramètres!$B57),"",COUNTIF(Codes!BF58,1))</f>
        <v/>
      </c>
      <c r="BE51" s="54" t="str">
        <f>IF(ISBLANK(Paramètres!$B57),"",COUNTIF(Codes!BG58,1))</f>
        <v/>
      </c>
      <c r="BF51" s="54" t="str">
        <f>IF(ISBLANK(Paramètres!$B57),"",COUNTIF(Codes!BH58,1))</f>
        <v/>
      </c>
      <c r="BG51" s="54" t="str">
        <f>IF(ISBLANK(Paramètres!$B57),"",COUNTIF(Codes!BI58,1))</f>
        <v/>
      </c>
      <c r="BH51" s="54" t="str">
        <f>IF(ISBLANK(Paramètres!$B57),"",COUNTIF(Codes!BJ58,1))</f>
        <v/>
      </c>
      <c r="BI51" s="54" t="str">
        <f>IF(ISBLANK(Paramètres!$B57),"",COUNTIF(Codes!BK58,1))</f>
        <v/>
      </c>
      <c r="BJ51" s="54" t="str">
        <f>IF(ISBLANK(Paramètres!$B57),"",COUNTIF(Codes!BL58,1))</f>
        <v/>
      </c>
      <c r="BK51" s="54" t="str">
        <f>IF(ISBLANK(Paramètres!$B57),"",COUNTIF(Codes!BM58,1))</f>
        <v/>
      </c>
      <c r="BL51" s="54" t="str">
        <f>IF(ISBLANK(Paramètres!$B57),"",COUNTIF(Codes!BN58,1))</f>
        <v/>
      </c>
      <c r="BM51" s="54" t="str">
        <f>IF(ISBLANK(Paramètres!$B57),"",COUNTIF(Codes!BO58,1))</f>
        <v/>
      </c>
      <c r="BN51" s="54" t="str">
        <f>IF(ISBLANK(Paramètres!$B57),"",COUNTIF(Codes!BP58,1))</f>
        <v/>
      </c>
      <c r="BO51" s="54" t="str">
        <f>IF(ISBLANK(Paramètres!$B57),"",COUNTIF(Codes!BQ58,1))</f>
        <v/>
      </c>
      <c r="BP51" s="54" t="str">
        <f>IF(ISBLANK(Paramètres!$B57),"",COUNTIF(Codes!BR58,1))</f>
        <v/>
      </c>
      <c r="BQ51" s="54" t="str">
        <f>IF(ISBLANK(Paramètres!$B57),"",COUNTIF(Codes!BS58,1))</f>
        <v/>
      </c>
      <c r="BR51" s="54" t="str">
        <f>IF(ISBLANK(Paramètres!$B57),"",COUNTIF(Codes!BT58,1))</f>
        <v/>
      </c>
      <c r="BS51" s="54" t="str">
        <f>IF(ISBLANK(Paramètres!$B57),"",COUNTIF(Codes!BU58,1))</f>
        <v/>
      </c>
      <c r="BT51" s="54" t="str">
        <f>IF(ISBLANK(Paramètres!$B57),"",COUNTIF(Codes!BV58,1))</f>
        <v/>
      </c>
      <c r="BU51" s="54" t="str">
        <f>IF(ISBLANK(Paramètres!$B57),"",COUNTIF(Codes!BW58,1))</f>
        <v/>
      </c>
      <c r="BV51" s="54" t="str">
        <f>IF(ISBLANK(Paramètres!$B57),"",COUNTIF(Codes!BX58,1))</f>
        <v/>
      </c>
      <c r="BW51" s="54" t="str">
        <f>IF(ISBLANK(Paramètres!$B57),"",COUNTIF(Codes!BY58,1))</f>
        <v/>
      </c>
      <c r="BX51" s="54" t="str">
        <f>IF(ISBLANK(Paramètres!$B57),"",COUNTIF(Codes!BZ58,1))</f>
        <v/>
      </c>
      <c r="BY51" s="54" t="str">
        <f>IF(ISBLANK(Paramètres!$B57),"",COUNTIF(Codes!CA58,1))</f>
        <v/>
      </c>
      <c r="BZ51" s="54" t="str">
        <f>IF(ISBLANK(Paramètres!$B57),"",COUNTIF(Codes!CB58,1))</f>
        <v/>
      </c>
      <c r="CA51" s="54" t="str">
        <f>IF(ISBLANK(Paramètres!$B57),"",COUNTIF(Codes!CC58,1))</f>
        <v/>
      </c>
      <c r="CB51" s="54" t="str">
        <f>IF(ISBLANK(Paramètres!$B57),"",COUNTIF(Codes!CD58,1))</f>
        <v/>
      </c>
      <c r="CC51" s="54" t="str">
        <f>IF(ISBLANK(Paramètres!$B57),"",COUNTIF(Codes!CE58,1))</f>
        <v/>
      </c>
      <c r="CD51" s="54" t="str">
        <f>IF(ISBLANK(Paramètres!$B57),"",COUNTIF(Codes!CF58,1))</f>
        <v/>
      </c>
      <c r="CE51" s="54" t="str">
        <f>IF(ISBLANK(Paramètres!$B57),"",COUNTIF(Codes!CG58,1))</f>
        <v/>
      </c>
      <c r="CF51" s="54" t="str">
        <f>IF(ISBLANK(Paramètres!$B57),"",COUNTIF(Codes!CH58,1))</f>
        <v/>
      </c>
      <c r="CG51" s="54" t="str">
        <f>IF(ISBLANK(Paramètres!$B57),"",COUNTIF(Codes!CI58,1))</f>
        <v/>
      </c>
      <c r="CH51" s="54" t="str">
        <f>IF(ISBLANK(Paramètres!$B57),"",COUNTIF(Codes!CJ58,1))</f>
        <v/>
      </c>
      <c r="CI51" s="54" t="str">
        <f>IF(ISBLANK(Paramètres!$B57),"",COUNTIF(Codes!CK58,1))</f>
        <v/>
      </c>
      <c r="CJ51" s="54" t="str">
        <f>IF(ISBLANK(Paramètres!$B57),"",COUNTIF(Codes!CL58,1))</f>
        <v/>
      </c>
      <c r="CK51" s="54" t="str">
        <f>IF(ISBLANK(Paramètres!$B57),"",COUNTIF(Codes!CM58,1))</f>
        <v/>
      </c>
      <c r="CL51" s="54" t="str">
        <f>IF(ISBLANK(Paramètres!$B57),"",COUNTIF(Codes!CN58,1))</f>
        <v/>
      </c>
      <c r="CM51" s="54" t="str">
        <f>IF(ISBLANK(Paramètres!$B57),"",COUNTIF(Codes!CO58,1))</f>
        <v/>
      </c>
      <c r="CN51" s="54" t="str">
        <f>IF(ISBLANK(Paramètres!$B57),"",COUNTIF(Codes!CP58,1))</f>
        <v/>
      </c>
      <c r="CO51" s="54" t="str">
        <f>IF(ISBLANK(Paramètres!$B57),"",COUNTIF(Codes!CQ58,1))</f>
        <v/>
      </c>
      <c r="CP51" s="54" t="str">
        <f>IF(ISBLANK(Paramètres!$B57),"",COUNTIF(Codes!CR58,1))</f>
        <v/>
      </c>
      <c r="CQ51" s="54" t="str">
        <f>IF(ISBLANK(Paramètres!$B57),"",COUNTIF(Codes!CS58,1))</f>
        <v/>
      </c>
      <c r="CR51" s="54" t="str">
        <f>IF(ISBLANK(Paramètres!$B57),"",COUNTIF(Codes!CT58,1))</f>
        <v/>
      </c>
      <c r="CS51" s="54" t="str">
        <f>IF(ISBLANK(Paramètres!$B57),"",COUNTIF(Codes!CU58,1))</f>
        <v/>
      </c>
      <c r="CT51" s="54" t="str">
        <f>IF(ISBLANK(Paramètres!$B57),"",COUNTIF(Codes!CV58,1))</f>
        <v/>
      </c>
      <c r="CU51" s="54" t="str">
        <f>IF(ISBLANK(Paramètres!$B57),"",COUNTIF(Codes!CW58,1))</f>
        <v/>
      </c>
      <c r="CV51" s="54" t="str">
        <f>IF(ISBLANK(Paramètres!$B57),"",COUNTIF(Codes!CX58,1))</f>
        <v/>
      </c>
      <c r="CW51" s="54" t="str">
        <f>IF(ISBLANK(Paramètres!$B57),"",COUNTIF(Codes!CY58,1))</f>
        <v/>
      </c>
      <c r="CX51" s="54" t="str">
        <f>IF(ISBLANK(Paramètres!$B57),"",COUNTIF(Codes!CZ58,1))</f>
        <v/>
      </c>
      <c r="CY51" s="54" t="str">
        <f>IF(ISBLANK(Paramètres!$B57),"",COUNTIF(Codes!DA58,1))</f>
        <v/>
      </c>
      <c r="CZ51" s="54" t="str">
        <f>IF(ISBLANK(Paramètres!$B57),"",COUNTIF(Codes!DB58,1))</f>
        <v/>
      </c>
      <c r="DA51" s="54" t="str">
        <f>IF(ISBLANK(Paramètres!$B57),"",COUNTIF(Codes!DC58,1))</f>
        <v/>
      </c>
      <c r="DB51" s="54" t="str">
        <f>IF(ISBLANK(Paramètres!$B57),"",COUNTIF(Codes!DD58,1))</f>
        <v/>
      </c>
      <c r="DC51" s="54" t="str">
        <f>IF(ISBLANK(Paramètres!$B57),"",COUNTIF(Codes!DE58,1))</f>
        <v/>
      </c>
      <c r="DD51" s="54" t="str">
        <f>IF(ISBLANK(Paramètres!$B57),"",COUNTIF(Codes!DF58,1))</f>
        <v/>
      </c>
      <c r="DE51" s="54" t="str">
        <f>IF(ISBLANK(Paramètres!$B57),"",COUNTIF(Codes!DG58,1))</f>
        <v/>
      </c>
      <c r="DF51" s="54" t="str">
        <f>IF(ISBLANK(Paramètres!$B57),"",COUNTIF(Codes!DH58,1))</f>
        <v/>
      </c>
      <c r="DG51" s="54" t="str">
        <f>IF(ISBLANK(Paramètres!$B57),"",COUNTIF(Codes!DI58,1))</f>
        <v/>
      </c>
      <c r="DH51" s="54" t="str">
        <f>IF(ISBLANK(Paramètres!$B57),"",COUNTIF(Codes!DJ58,1))</f>
        <v/>
      </c>
      <c r="DI51" s="54" t="str">
        <f>IF(ISBLANK(Paramètres!$B57),"",COUNTIF(Codes!DK58,1))</f>
        <v/>
      </c>
      <c r="DJ51" s="54" t="str">
        <f>IF(ISBLANK(Paramètres!$B57),"",COUNTIF(Codes!DL58,1))</f>
        <v/>
      </c>
      <c r="DK51" s="54" t="str">
        <f>IF(ISBLANK(Paramètres!$B57),"",COUNTIF(Codes!DM58,1))</f>
        <v/>
      </c>
      <c r="DL51" s="54" t="str">
        <f>IF(ISBLANK(Paramètres!$B57),"",COUNTIF(Codes!DN58,1))</f>
        <v/>
      </c>
      <c r="DM51" s="54" t="str">
        <f>IF(ISBLANK(Paramètres!$B57),"",COUNTIF(Codes!DO58,1))</f>
        <v/>
      </c>
      <c r="DN51" s="54" t="str">
        <f>IF(ISBLANK(Paramètres!$B57),"",COUNTIF(Codes!DP58,1))</f>
        <v/>
      </c>
      <c r="DO51" s="54" t="str">
        <f>IF(ISBLANK(Paramètres!$B57),"",COUNTIF(Codes!DQ58,1))</f>
        <v/>
      </c>
      <c r="DP51" s="54" t="str">
        <f>IF(ISBLANK(Paramètres!$B57),"",COUNTIF(Codes!DR58,1))</f>
        <v/>
      </c>
      <c r="DQ51" s="54" t="str">
        <f>IF(ISBLANK(Paramètres!$B57),"",COUNTIF(Codes!DS58,1))</f>
        <v/>
      </c>
      <c r="DR51" s="54" t="str">
        <f>IF(ISBLANK(Paramètres!$B57),"",COUNTIF(Codes!DT58,1))</f>
        <v/>
      </c>
      <c r="DS51" s="54" t="str">
        <f>IF(ISBLANK(Paramètres!$B57),"",COUNTIF(Codes!DU58,1))</f>
        <v/>
      </c>
      <c r="DT51" s="54" t="str">
        <f>IF(ISBLANK(Paramètres!$B57),"",COUNTIF(Codes!DV58,1))</f>
        <v/>
      </c>
      <c r="DU51" s="54" t="str">
        <f>IF(ISBLANK(Paramètres!$B57),"",COUNTIF(Codes!DW58,1))</f>
        <v/>
      </c>
      <c r="DV51" s="54" t="str">
        <f>IF(ISBLANK(Paramètres!$B57),"",COUNTIF(Codes!DX58,1))</f>
        <v/>
      </c>
      <c r="DW51" s="54" t="str">
        <f>IF(ISBLANK(Paramètres!$B57),"",COUNTIF(Codes!DY58,1))</f>
        <v/>
      </c>
      <c r="DX51" s="54" t="str">
        <f>IF(ISBLANK(Paramètres!$B57),"",COUNTIF(Codes!DZ58,1))</f>
        <v/>
      </c>
      <c r="DY51" s="54" t="str">
        <f>IF(ISBLANK(Paramètres!$B57),"",COUNTIF(Codes!EA58,1))</f>
        <v/>
      </c>
      <c r="DZ51" s="54" t="str">
        <f>IF(ISBLANK(Paramètres!$B57),"",COUNTIF(Codes!EB58,1))</f>
        <v/>
      </c>
      <c r="EA51" s="54" t="str">
        <f>IF(ISBLANK(Paramètres!$B57),"",COUNTIF(Codes!EC58,1))</f>
        <v/>
      </c>
      <c r="EB51" s="54" t="str">
        <f>IF(ISBLANK(Paramètres!$B57),"",COUNTIF(Codes!ED58,1))</f>
        <v/>
      </c>
      <c r="EC51" s="54" t="str">
        <f>IF(ISBLANK(Paramètres!$B57),"",COUNTIF(Codes!EE58,1))</f>
        <v/>
      </c>
      <c r="ED51" s="54" t="str">
        <f>IF(ISBLANK(Paramètres!$B57),"",COUNTIF(Codes!EF58,1))</f>
        <v/>
      </c>
      <c r="EE51" s="54" t="str">
        <f>IF(ISBLANK(Paramètres!$B57),"",COUNTIF(Codes!EG58,1))</f>
        <v/>
      </c>
      <c r="EF51" s="54" t="str">
        <f>IF(ISBLANK(Paramètres!$B57),"",COUNTIF(Codes!EH58,1))</f>
        <v/>
      </c>
      <c r="EG51" s="54" t="str">
        <f>IF(ISBLANK(Paramètres!$B57),"",COUNTIF(Codes!EI58,1))</f>
        <v/>
      </c>
      <c r="EH51" s="54" t="str">
        <f>IF(ISBLANK(Paramètres!$B57),"",COUNTIF(Codes!EJ58,1))</f>
        <v/>
      </c>
      <c r="EI51" s="54" t="str">
        <f>IF(ISBLANK(Paramètres!$B57),"",COUNTIF(Codes!EK58,1))</f>
        <v/>
      </c>
      <c r="EJ51" s="54" t="str">
        <f>IF(ISBLANK(Paramètres!$B57),"",COUNTIF(Codes!EL58,1))</f>
        <v/>
      </c>
      <c r="EK51" s="54" t="str">
        <f>IF(ISBLANK(Paramètres!$B57),"",COUNTIF(Codes!EM58,1))</f>
        <v/>
      </c>
      <c r="EL51" s="54" t="str">
        <f>IF(ISBLANK(Paramètres!$B57),"",COUNTIF(Codes!EN58,1))</f>
        <v/>
      </c>
      <c r="EM51" s="54" t="str">
        <f>IF(ISBLANK(Paramètres!$B57),"",COUNTIF(Codes!EO58,1))</f>
        <v/>
      </c>
      <c r="EN51" s="54" t="str">
        <f>IF(ISBLANK(Paramètres!$B57),"",COUNTIF(Codes!EP58,1))</f>
        <v/>
      </c>
      <c r="EO51" s="54" t="str">
        <f>IF(ISBLANK(Paramètres!$B57),"",COUNTIF(Codes!EQ58,1))</f>
        <v/>
      </c>
      <c r="EP51" s="54" t="str">
        <f>IF(ISBLANK(Paramètres!$B57),"",COUNTIF(Codes!ER58,1))</f>
        <v/>
      </c>
      <c r="EQ51" s="54" t="str">
        <f>IF(ISBLANK(Paramètres!$B57),"",COUNTIF(Codes!ES58,1))</f>
        <v/>
      </c>
      <c r="ER51" s="54" t="str">
        <f>IF(ISBLANK(Paramètres!$B57),"",COUNTIF(Codes!ET58,1))</f>
        <v/>
      </c>
      <c r="ES51" s="54" t="str">
        <f>IF(ISBLANK(Paramètres!$B57),"",COUNTIF(Codes!EU58,1))</f>
        <v/>
      </c>
      <c r="ET51" s="54" t="str">
        <f>IF(ISBLANK(Paramètres!$B57),"",COUNTIF(Codes!EV58,1))</f>
        <v/>
      </c>
      <c r="EU51" s="54" t="str">
        <f>IF(ISBLANK(Paramètres!$B57),"",COUNTIF(Codes!EW58,1))</f>
        <v/>
      </c>
      <c r="EV51" s="54" t="str">
        <f>IF(ISBLANK(Paramètres!$B57),"",COUNTIF(Codes!EX58,1))</f>
        <v/>
      </c>
      <c r="EW51" s="54" t="str">
        <f>IF(ISBLANK(Paramètres!$B57),"",COUNTIF(Codes!EY58,1))</f>
        <v/>
      </c>
      <c r="EX51" s="54" t="str">
        <f>IF(ISBLANK(Paramètres!$B57),"",COUNTIF(Codes!EZ58,1))</f>
        <v/>
      </c>
      <c r="EY51" s="54" t="str">
        <f>IF(ISBLANK(Paramètres!$B57),"",COUNTIF(Codes!FA58,1))</f>
        <v/>
      </c>
      <c r="EZ51" s="54" t="str">
        <f>IF(ISBLANK(Paramètres!$B57),"",COUNTIF(Codes!FB58,1))</f>
        <v/>
      </c>
      <c r="FA51" s="54" t="str">
        <f>IF(ISBLANK(Paramètres!$B57),"",COUNTIF(Codes!FC58,1))</f>
        <v/>
      </c>
      <c r="FB51" s="54" t="str">
        <f>IF(ISBLANK(Paramètres!$B57),"",COUNTIF(Codes!FD58,1))</f>
        <v/>
      </c>
      <c r="FC51" s="54" t="str">
        <f>IF(ISBLANK(Paramètres!$B57),"",COUNTIF(Codes!FE58,1))</f>
        <v/>
      </c>
      <c r="FD51" s="54" t="str">
        <f>IF(ISBLANK(Paramètres!$B57),"",COUNTIF(Codes!FF58,1))</f>
        <v/>
      </c>
      <c r="FE51" s="54" t="str">
        <f>IF(ISBLANK(Paramètres!$B57),"",COUNTIF(Codes!FG58,1))</f>
        <v/>
      </c>
      <c r="FF51" s="54" t="str">
        <f>IF(ISBLANK(Paramètres!$B57),"",COUNTIF(Codes!FH58,1))</f>
        <v/>
      </c>
      <c r="FG51" s="54" t="str">
        <f>IF(ISBLANK(Paramètres!$B57),"",COUNTIF(Codes!FI58,1))</f>
        <v/>
      </c>
      <c r="FH51" s="54" t="str">
        <f>IF(ISBLANK(Paramètres!$B57),"",COUNTIF(Codes!FJ58,1))</f>
        <v/>
      </c>
      <c r="FI51" s="54" t="str">
        <f>IF(ISBLANK(Paramètres!$B57),"",COUNTIF(Codes!FK58,1))</f>
        <v/>
      </c>
      <c r="FJ51" s="54" t="str">
        <f>IF(ISBLANK(Paramètres!$B57),"",COUNTIF(Codes!FL58,1))</f>
        <v/>
      </c>
      <c r="FK51" s="54" t="str">
        <f>IF(ISBLANK(Paramètres!$B57),"",COUNTIF(Codes!FM58,1))</f>
        <v/>
      </c>
      <c r="FL51" s="54" t="str">
        <f>IF(ISBLANK(Paramètres!$B57),"",COUNTIF(Codes!FN58,1))</f>
        <v/>
      </c>
      <c r="FM51" s="54" t="str">
        <f>IF(ISBLANK(Paramètres!$B57),"",COUNTIF(Codes!FO58,1))</f>
        <v/>
      </c>
      <c r="FN51" s="54" t="str">
        <f>IF(ISBLANK(Paramètres!$B57),"",COUNTIF(Codes!FP58,1))</f>
        <v/>
      </c>
      <c r="FO51" s="54" t="str">
        <f>IF(ISBLANK(Paramètres!$B57),"",COUNTIF(Codes!FQ58,1))</f>
        <v/>
      </c>
      <c r="FP51" s="54" t="str">
        <f>IF(ISBLANK(Paramètres!$B57),"",COUNTIF(Codes!FR58,1))</f>
        <v/>
      </c>
      <c r="FQ51" s="54" t="str">
        <f>IF(ISBLANK(Paramètres!$B57),"",COUNTIF(Codes!FS58,1))</f>
        <v/>
      </c>
      <c r="FR51" s="54" t="str">
        <f>IF(ISBLANK(Paramètres!$B57),"",COUNTIF(Codes!FT58,1))</f>
        <v/>
      </c>
      <c r="FS51" s="54" t="str">
        <f>IF(ISBLANK(Paramètres!$B57),"",COUNTIF(Codes!FU58,1))</f>
        <v/>
      </c>
      <c r="FT51" s="54" t="str">
        <f>IF(ISBLANK(Paramètres!$B57),"",COUNTIF(Codes!FV58,1))</f>
        <v/>
      </c>
      <c r="FU51" s="54" t="str">
        <f>IF(ISBLANK(Paramètres!$B57),"",COUNTIF(Codes!FW58,1))</f>
        <v/>
      </c>
      <c r="FV51" s="54" t="str">
        <f>IF(ISBLANK(Paramètres!$B57),"",COUNTIF(Codes!FX58,1))</f>
        <v/>
      </c>
      <c r="FW51" s="54" t="str">
        <f>IF(ISBLANK(Paramètres!$B57),"",COUNTIF(Codes!FY58,1))</f>
        <v/>
      </c>
      <c r="FX51" s="54" t="str">
        <f>IF(ISBLANK(Paramètres!$B57),"",COUNTIF(Codes!FZ58,1))</f>
        <v/>
      </c>
      <c r="FY51" s="54" t="str">
        <f>IF(ISBLANK(Paramètres!$B57),"",COUNTIF(Codes!GA58,1))</f>
        <v/>
      </c>
      <c r="FZ51" s="54" t="str">
        <f>IF(ISBLANK(Paramètres!$B57),"",COUNTIF(Codes!GB58,1))</f>
        <v/>
      </c>
      <c r="GA51" s="54" t="str">
        <f>IF(ISBLANK(Paramètres!$B57),"",COUNTIF(Codes!GC58,1))</f>
        <v/>
      </c>
      <c r="GB51" s="54" t="str">
        <f>IF(ISBLANK(Paramètres!$B57),"",COUNTIF(Codes!GD58,1))</f>
        <v/>
      </c>
      <c r="GC51" s="54" t="str">
        <f>IF(ISBLANK(Paramètres!$B57),"",COUNTIF(Codes!GE58,1))</f>
        <v/>
      </c>
      <c r="GD51" s="54" t="str">
        <f>IF(ISBLANK(Paramètres!$B57),"",COUNTIF(Codes!GF58,1))</f>
        <v/>
      </c>
      <c r="GE51" s="54" t="str">
        <f>IF(ISBLANK(Paramètres!$B57),"",COUNTIF(Codes!GG58,1))</f>
        <v/>
      </c>
      <c r="GF51" s="54" t="str">
        <f>IF(ISBLANK(Paramètres!$B57),"",COUNTIF(Codes!GH58,1))</f>
        <v/>
      </c>
      <c r="GG51" s="54" t="str">
        <f>IF(ISBLANK(Paramètres!$B57),"",COUNTIF(Codes!GI58,1))</f>
        <v/>
      </c>
      <c r="GH51" s="54" t="str">
        <f>IF(ISBLANK(Paramètres!$B57),"",COUNTIF(Codes!GJ58,1))</f>
        <v/>
      </c>
      <c r="GI51" s="54" t="str">
        <f>IF(ISBLANK(Paramètres!$B57),"",COUNTIF(Codes!GK58,1))</f>
        <v/>
      </c>
      <c r="GJ51" s="54" t="str">
        <f>IF(ISBLANK(Paramètres!$B57),"",COUNTIF(Codes!GL58,1))</f>
        <v/>
      </c>
      <c r="GK51" s="54" t="str">
        <f>IF(ISBLANK(Paramètres!$B57),"",COUNTIF(Codes!GM58,1))</f>
        <v/>
      </c>
      <c r="GL51" s="54" t="str">
        <f>IF(ISBLANK(Paramètres!$B57),"",COUNTIF(Codes!GN58,1))</f>
        <v/>
      </c>
      <c r="GM51" s="54" t="str">
        <f>IF(ISBLANK(Paramètres!B57),"",AVERAGE(B51:CX51))</f>
        <v/>
      </c>
      <c r="GN51" s="54" t="str">
        <f>IF(ISBLANK(Paramètres!B57),"",AVERAGE(CY51:GL51))</f>
        <v/>
      </c>
      <c r="GO51" s="54" t="str">
        <f>IF(ISBLANK(Paramètres!B57),"",AVERAGE(C51:GL51))</f>
        <v/>
      </c>
      <c r="GP51" s="54" t="str">
        <f>IF(ISBLANK(Paramètres!B57),"",AVERAGE(CY51:DZ51))</f>
        <v/>
      </c>
      <c r="GQ51" s="54" t="str">
        <f>IF(ISBLANK(Paramètres!B57),"",AVERAGE(EA51:FK51))</f>
        <v/>
      </c>
      <c r="GR51" s="54" t="str">
        <f>IF(ISBLANK(Paramètres!B57),"",AVERAGE(FL51:FW51))</f>
        <v/>
      </c>
      <c r="GS51" s="54" t="str">
        <f>IF(ISBLANK(Paramètres!B57),"",AVERAGE(FX51:GL51))</f>
        <v/>
      </c>
      <c r="GT51" s="54" t="str">
        <f>IF(ISBLANK(Paramètres!B57),"",AVERAGE(Calculs!M51:R51,Calculs!AN51:AY51,Calculs!BE51:BI51,Calculs!BT51:BX51,Calculs!CD51:CO51))</f>
        <v/>
      </c>
      <c r="GU51" s="54" t="str">
        <f>IF(ISBLANK(Paramètres!B57),"",AVERAGE(Calculs!AI51:AM51,Calculs!BJ51:BP51,Calculs!BY51:CC51))</f>
        <v/>
      </c>
      <c r="GV51" s="54" t="str">
        <f>IF(ISBLANK(Paramètres!B57),"",AVERAGE(Calculs!B51:L51,Calculs!S51:AH51,Calculs!AZ51:BD51,Calculs!BQ51:BS51))</f>
        <v/>
      </c>
      <c r="GW51" s="54" t="str">
        <f>IF(ISBLANK(Paramètres!B57),"",AVERAGE(CP51:CX51))</f>
        <v/>
      </c>
    </row>
    <row r="52" spans="1:205" s="23" customFormat="1" ht="24" customHeight="1" thickBot="1" x14ac:dyDescent="0.4">
      <c r="A52" s="266" t="str">
        <f>Codes!C59</f>
        <v/>
      </c>
      <c r="B52" s="54" t="str">
        <f>IF(ISBLANK(Paramètres!$B58),"",COUNTIF(Codes!D59,1))</f>
        <v/>
      </c>
      <c r="C52" s="54" t="str">
        <f>IF(ISBLANK(Paramètres!$B58),"",COUNTIF(Codes!E59,1))</f>
        <v/>
      </c>
      <c r="D52" s="54" t="str">
        <f>IF(ISBLANK(Paramètres!$B58),"",COUNTIF(Codes!F59,1))</f>
        <v/>
      </c>
      <c r="E52" s="54" t="str">
        <f>IF(ISBLANK(Paramètres!$B58),"",COUNTIF(Codes!G59,1))</f>
        <v/>
      </c>
      <c r="F52" s="54" t="str">
        <f>IF(ISBLANK(Paramètres!$B58),"",COUNTIF(Codes!H59,1))</f>
        <v/>
      </c>
      <c r="G52" s="54" t="str">
        <f>IF(ISBLANK(Paramètres!$B58),"",COUNTIF(Codes!I59,1))</f>
        <v/>
      </c>
      <c r="H52" s="54" t="str">
        <f>IF(ISBLANK(Paramètres!$B58),"",COUNTIF(Codes!J59,1))</f>
        <v/>
      </c>
      <c r="I52" s="54" t="str">
        <f>IF(ISBLANK(Paramètres!$B58),"",COUNTIF(Codes!K59,1))</f>
        <v/>
      </c>
      <c r="J52" s="54" t="str">
        <f>IF(ISBLANK(Paramètres!$B58),"",COUNTIF(Codes!L59,1))</f>
        <v/>
      </c>
      <c r="K52" s="54" t="str">
        <f>IF(ISBLANK(Paramètres!$B58),"",COUNTIF(Codes!M59,1))</f>
        <v/>
      </c>
      <c r="L52" s="54" t="str">
        <f>IF(ISBLANK(Paramètres!$B58),"",COUNTIF(Codes!N59,1))</f>
        <v/>
      </c>
      <c r="M52" s="54" t="str">
        <f>IF(ISBLANK(Paramètres!$B58),"",COUNTIF(Codes!O59,1))</f>
        <v/>
      </c>
      <c r="N52" s="54" t="str">
        <f>IF(ISBLANK(Paramètres!$B58),"",COUNTIF(Codes!P59,1))</f>
        <v/>
      </c>
      <c r="O52" s="54" t="str">
        <f>IF(ISBLANK(Paramètres!$B58),"",COUNTIF(Codes!Q59,1))</f>
        <v/>
      </c>
      <c r="P52" s="54" t="str">
        <f>IF(ISBLANK(Paramètres!$B58),"",COUNTIF(Codes!R59,1))</f>
        <v/>
      </c>
      <c r="Q52" s="54" t="str">
        <f>IF(ISBLANK(Paramètres!$B58),"",COUNTIF(Codes!S59,1))</f>
        <v/>
      </c>
      <c r="R52" s="54" t="str">
        <f>IF(ISBLANK(Paramètres!$B58),"",COUNTIF(Codes!T59,1))</f>
        <v/>
      </c>
      <c r="S52" s="54" t="str">
        <f>IF(ISBLANK(Paramètres!$B58),"",COUNTIF(Codes!U59,1))</f>
        <v/>
      </c>
      <c r="T52" s="54" t="str">
        <f>IF(ISBLANK(Paramètres!$B58),"",COUNTIF(Codes!V59,1))</f>
        <v/>
      </c>
      <c r="U52" s="54" t="str">
        <f>IF(ISBLANK(Paramètres!$B58),"",COUNTIF(Codes!W59,1))</f>
        <v/>
      </c>
      <c r="V52" s="54" t="str">
        <f>IF(ISBLANK(Paramètres!$B58),"",COUNTIF(Codes!X59,1))</f>
        <v/>
      </c>
      <c r="W52" s="54" t="str">
        <f>IF(ISBLANK(Paramètres!$B58),"",COUNTIF(Codes!Y59,1))</f>
        <v/>
      </c>
      <c r="X52" s="54" t="str">
        <f>IF(ISBLANK(Paramètres!$B58),"",COUNTIF(Codes!Z59,1))</f>
        <v/>
      </c>
      <c r="Y52" s="54" t="str">
        <f>IF(ISBLANK(Paramètres!$B58),"",COUNTIF(Codes!AA59,1))</f>
        <v/>
      </c>
      <c r="Z52" s="54" t="str">
        <f>IF(ISBLANK(Paramètres!$B58),"",COUNTIF(Codes!AB59,1))</f>
        <v/>
      </c>
      <c r="AA52" s="54" t="str">
        <f>IF(ISBLANK(Paramètres!$B58),"",COUNTIF(Codes!AC59,1))</f>
        <v/>
      </c>
      <c r="AB52" s="54" t="str">
        <f>IF(ISBLANK(Paramètres!$B58),"",COUNTIF(Codes!AD59,1))</f>
        <v/>
      </c>
      <c r="AC52" s="54" t="str">
        <f>IF(ISBLANK(Paramètres!$B58),"",COUNTIF(Codes!AE59,1))</f>
        <v/>
      </c>
      <c r="AD52" s="54" t="str">
        <f>IF(ISBLANK(Paramètres!$B58),"",COUNTIF(Codes!AF59,1))</f>
        <v/>
      </c>
      <c r="AE52" s="54" t="str">
        <f>IF(ISBLANK(Paramètres!$B58),"",COUNTIF(Codes!AG59,1))</f>
        <v/>
      </c>
      <c r="AF52" s="54" t="str">
        <f>IF(ISBLANK(Paramètres!$B58),"",COUNTIF(Codes!AH59,1))</f>
        <v/>
      </c>
      <c r="AG52" s="54" t="str">
        <f>IF(ISBLANK(Paramètres!$B58),"",COUNTIF(Codes!AI59,1))</f>
        <v/>
      </c>
      <c r="AH52" s="54" t="str">
        <f>IF(ISBLANK(Paramètres!$B58),"",COUNTIF(Codes!AJ59,1))</f>
        <v/>
      </c>
      <c r="AI52" s="54" t="str">
        <f>IF(ISBLANK(Paramètres!$B58),"",COUNTIF(Codes!AK59,1))</f>
        <v/>
      </c>
      <c r="AJ52" s="54" t="str">
        <f>IF(ISBLANK(Paramètres!$B58),"",COUNTIF(Codes!AL59,1))</f>
        <v/>
      </c>
      <c r="AK52" s="54" t="str">
        <f>IF(ISBLANK(Paramètres!$B58),"",COUNTIF(Codes!AM59,1))</f>
        <v/>
      </c>
      <c r="AL52" s="54" t="str">
        <f>IF(ISBLANK(Paramètres!$B58),"",COUNTIF(Codes!AN59,1))</f>
        <v/>
      </c>
      <c r="AM52" s="54" t="str">
        <f>IF(ISBLANK(Paramètres!$B58),"",COUNTIF(Codes!AO59,1))</f>
        <v/>
      </c>
      <c r="AN52" s="54" t="str">
        <f>IF(ISBLANK(Paramètres!$B58),"",COUNTIF(Codes!AP59,1))</f>
        <v/>
      </c>
      <c r="AO52" s="54" t="str">
        <f>IF(ISBLANK(Paramètres!$B58),"",COUNTIF(Codes!AQ59,1))</f>
        <v/>
      </c>
      <c r="AP52" s="54" t="str">
        <f>IF(ISBLANK(Paramètres!$B58),"",COUNTIF(Codes!AR59,1))</f>
        <v/>
      </c>
      <c r="AQ52" s="54" t="str">
        <f>IF(ISBLANK(Paramètres!$B58),"",COUNTIF(Codes!AS59,1))</f>
        <v/>
      </c>
      <c r="AR52" s="54" t="str">
        <f>IF(ISBLANK(Paramètres!$B58),"",COUNTIF(Codes!AT59,1))</f>
        <v/>
      </c>
      <c r="AS52" s="54" t="str">
        <f>IF(ISBLANK(Paramètres!$B58),"",COUNTIF(Codes!AU59,1))</f>
        <v/>
      </c>
      <c r="AT52" s="54" t="str">
        <f>IF(ISBLANK(Paramètres!$B58),"",COUNTIF(Codes!AV59,1))</f>
        <v/>
      </c>
      <c r="AU52" s="54" t="str">
        <f>IF(ISBLANK(Paramètres!$B58),"",COUNTIF(Codes!AW59,1))</f>
        <v/>
      </c>
      <c r="AV52" s="54" t="str">
        <f>IF(ISBLANK(Paramètres!$B58),"",COUNTIF(Codes!AX59,1))</f>
        <v/>
      </c>
      <c r="AW52" s="54" t="str">
        <f>IF(ISBLANK(Paramètres!$B58),"",COUNTIF(Codes!AY59,1))</f>
        <v/>
      </c>
      <c r="AX52" s="54" t="str">
        <f>IF(ISBLANK(Paramètres!$B58),"",COUNTIF(Codes!AZ59,1))</f>
        <v/>
      </c>
      <c r="AY52" s="54" t="str">
        <f>IF(ISBLANK(Paramètres!$B58),"",COUNTIF(Codes!BA59,1))</f>
        <v/>
      </c>
      <c r="AZ52" s="54" t="str">
        <f>IF(ISBLANK(Paramètres!$B58),"",COUNTIF(Codes!BB59,1))</f>
        <v/>
      </c>
      <c r="BA52" s="54" t="str">
        <f>IF(ISBLANK(Paramètres!$B58),"",COUNTIF(Codes!BC59,1))</f>
        <v/>
      </c>
      <c r="BB52" s="54" t="str">
        <f>IF(ISBLANK(Paramètres!$B58),"",COUNTIF(Codes!BD59,1))</f>
        <v/>
      </c>
      <c r="BC52" s="54" t="str">
        <f>IF(ISBLANK(Paramètres!$B58),"",COUNTIF(Codes!BE59,1))</f>
        <v/>
      </c>
      <c r="BD52" s="54" t="str">
        <f>IF(ISBLANK(Paramètres!$B58),"",COUNTIF(Codes!BF59,1))</f>
        <v/>
      </c>
      <c r="BE52" s="54" t="str">
        <f>IF(ISBLANK(Paramètres!$B58),"",COUNTIF(Codes!BG59,1))</f>
        <v/>
      </c>
      <c r="BF52" s="54" t="str">
        <f>IF(ISBLANK(Paramètres!$B58),"",COUNTIF(Codes!BH59,1))</f>
        <v/>
      </c>
      <c r="BG52" s="54" t="str">
        <f>IF(ISBLANK(Paramètres!$B58),"",COUNTIF(Codes!BI59,1))</f>
        <v/>
      </c>
      <c r="BH52" s="54" t="str">
        <f>IF(ISBLANK(Paramètres!$B58),"",COUNTIF(Codes!BJ59,1))</f>
        <v/>
      </c>
      <c r="BI52" s="54" t="str">
        <f>IF(ISBLANK(Paramètres!$B58),"",COUNTIF(Codes!BK59,1))</f>
        <v/>
      </c>
      <c r="BJ52" s="54" t="str">
        <f>IF(ISBLANK(Paramètres!$B58),"",COUNTIF(Codes!BL59,1))</f>
        <v/>
      </c>
      <c r="BK52" s="54" t="str">
        <f>IF(ISBLANK(Paramètres!$B58),"",COUNTIF(Codes!BM59,1))</f>
        <v/>
      </c>
      <c r="BL52" s="54" t="str">
        <f>IF(ISBLANK(Paramètres!$B58),"",COUNTIF(Codes!BN59,1))</f>
        <v/>
      </c>
      <c r="BM52" s="54" t="str">
        <f>IF(ISBLANK(Paramètres!$B58),"",COUNTIF(Codes!BO59,1))</f>
        <v/>
      </c>
      <c r="BN52" s="54" t="str">
        <f>IF(ISBLANK(Paramètres!$B58),"",COUNTIF(Codes!BP59,1))</f>
        <v/>
      </c>
      <c r="BO52" s="54" t="str">
        <f>IF(ISBLANK(Paramètres!$B58),"",COUNTIF(Codes!BQ59,1))</f>
        <v/>
      </c>
      <c r="BP52" s="54" t="str">
        <f>IF(ISBLANK(Paramètres!$B58),"",COUNTIF(Codes!BR59,1))</f>
        <v/>
      </c>
      <c r="BQ52" s="54" t="str">
        <f>IF(ISBLANK(Paramètres!$B58),"",COUNTIF(Codes!BS59,1))</f>
        <v/>
      </c>
      <c r="BR52" s="54" t="str">
        <f>IF(ISBLANK(Paramètres!$B58),"",COUNTIF(Codes!BT59,1))</f>
        <v/>
      </c>
      <c r="BS52" s="54" t="str">
        <f>IF(ISBLANK(Paramètres!$B58),"",COUNTIF(Codes!BU59,1))</f>
        <v/>
      </c>
      <c r="BT52" s="54" t="str">
        <f>IF(ISBLANK(Paramètres!$B58),"",COUNTIF(Codes!BV59,1))</f>
        <v/>
      </c>
      <c r="BU52" s="54" t="str">
        <f>IF(ISBLANK(Paramètres!$B58),"",COUNTIF(Codes!BW59,1))</f>
        <v/>
      </c>
      <c r="BV52" s="54" t="str">
        <f>IF(ISBLANK(Paramètres!$B58),"",COUNTIF(Codes!BX59,1))</f>
        <v/>
      </c>
      <c r="BW52" s="54" t="str">
        <f>IF(ISBLANK(Paramètres!$B58),"",COUNTIF(Codes!BY59,1))</f>
        <v/>
      </c>
      <c r="BX52" s="54" t="str">
        <f>IF(ISBLANK(Paramètres!$B58),"",COUNTIF(Codes!BZ59,1))</f>
        <v/>
      </c>
      <c r="BY52" s="54" t="str">
        <f>IF(ISBLANK(Paramètres!$B58),"",COUNTIF(Codes!CA59,1))</f>
        <v/>
      </c>
      <c r="BZ52" s="54" t="str">
        <f>IF(ISBLANK(Paramètres!$B58),"",COUNTIF(Codes!CB59,1))</f>
        <v/>
      </c>
      <c r="CA52" s="54" t="str">
        <f>IF(ISBLANK(Paramètres!$B58),"",COUNTIF(Codes!CC59,1))</f>
        <v/>
      </c>
      <c r="CB52" s="54" t="str">
        <f>IF(ISBLANK(Paramètres!$B58),"",COUNTIF(Codes!CD59,1))</f>
        <v/>
      </c>
      <c r="CC52" s="54" t="str">
        <f>IF(ISBLANK(Paramètres!$B58),"",COUNTIF(Codes!CE59,1))</f>
        <v/>
      </c>
      <c r="CD52" s="54" t="str">
        <f>IF(ISBLANK(Paramètres!$B58),"",COUNTIF(Codes!CF59,1))</f>
        <v/>
      </c>
      <c r="CE52" s="54" t="str">
        <f>IF(ISBLANK(Paramètres!$B58),"",COUNTIF(Codes!CG59,1))</f>
        <v/>
      </c>
      <c r="CF52" s="54" t="str">
        <f>IF(ISBLANK(Paramètres!$B58),"",COUNTIF(Codes!CH59,1))</f>
        <v/>
      </c>
      <c r="CG52" s="54" t="str">
        <f>IF(ISBLANK(Paramètres!$B58),"",COUNTIF(Codes!CI59,1))</f>
        <v/>
      </c>
      <c r="CH52" s="54" t="str">
        <f>IF(ISBLANK(Paramètres!$B58),"",COUNTIF(Codes!CJ59,1))</f>
        <v/>
      </c>
      <c r="CI52" s="54" t="str">
        <f>IF(ISBLANK(Paramètres!$B58),"",COUNTIF(Codes!CK59,1))</f>
        <v/>
      </c>
      <c r="CJ52" s="54" t="str">
        <f>IF(ISBLANK(Paramètres!$B58),"",COUNTIF(Codes!CL59,1))</f>
        <v/>
      </c>
      <c r="CK52" s="54" t="str">
        <f>IF(ISBLANK(Paramètres!$B58),"",COUNTIF(Codes!CM59,1))</f>
        <v/>
      </c>
      <c r="CL52" s="54" t="str">
        <f>IF(ISBLANK(Paramètres!$B58),"",COUNTIF(Codes!CN59,1))</f>
        <v/>
      </c>
      <c r="CM52" s="54" t="str">
        <f>IF(ISBLANK(Paramètres!$B58),"",COUNTIF(Codes!CO59,1))</f>
        <v/>
      </c>
      <c r="CN52" s="54" t="str">
        <f>IF(ISBLANK(Paramètres!$B58),"",COUNTIF(Codes!CP59,1))</f>
        <v/>
      </c>
      <c r="CO52" s="54" t="str">
        <f>IF(ISBLANK(Paramètres!$B58),"",COUNTIF(Codes!CQ59,1))</f>
        <v/>
      </c>
      <c r="CP52" s="54" t="str">
        <f>IF(ISBLANK(Paramètres!$B58),"",COUNTIF(Codes!CR59,1))</f>
        <v/>
      </c>
      <c r="CQ52" s="54" t="str">
        <f>IF(ISBLANK(Paramètres!$B58),"",COUNTIF(Codes!CS59,1))</f>
        <v/>
      </c>
      <c r="CR52" s="54" t="str">
        <f>IF(ISBLANK(Paramètres!$B58),"",COUNTIF(Codes!CT59,1))</f>
        <v/>
      </c>
      <c r="CS52" s="54" t="str">
        <f>IF(ISBLANK(Paramètres!$B58),"",COUNTIF(Codes!CU59,1))</f>
        <v/>
      </c>
      <c r="CT52" s="54" t="str">
        <f>IF(ISBLANK(Paramètres!$B58),"",COUNTIF(Codes!CV59,1))</f>
        <v/>
      </c>
      <c r="CU52" s="54" t="str">
        <f>IF(ISBLANK(Paramètres!$B58),"",COUNTIF(Codes!CW59,1))</f>
        <v/>
      </c>
      <c r="CV52" s="54" t="str">
        <f>IF(ISBLANK(Paramètres!$B58),"",COUNTIF(Codes!CX59,1))</f>
        <v/>
      </c>
      <c r="CW52" s="54" t="str">
        <f>IF(ISBLANK(Paramètres!$B58),"",COUNTIF(Codes!CY59,1))</f>
        <v/>
      </c>
      <c r="CX52" s="54" t="str">
        <f>IF(ISBLANK(Paramètres!$B58),"",COUNTIF(Codes!CZ59,1))</f>
        <v/>
      </c>
      <c r="CY52" s="54" t="str">
        <f>IF(ISBLANK(Paramètres!$B58),"",COUNTIF(Codes!DA59,1))</f>
        <v/>
      </c>
      <c r="CZ52" s="54" t="str">
        <f>IF(ISBLANK(Paramètres!$B58),"",COUNTIF(Codes!DB59,1))</f>
        <v/>
      </c>
      <c r="DA52" s="54" t="str">
        <f>IF(ISBLANK(Paramètres!$B58),"",COUNTIF(Codes!DC59,1))</f>
        <v/>
      </c>
      <c r="DB52" s="54" t="str">
        <f>IF(ISBLANK(Paramètres!$B58),"",COUNTIF(Codes!DD59,1))</f>
        <v/>
      </c>
      <c r="DC52" s="54" t="str">
        <f>IF(ISBLANK(Paramètres!$B58),"",COUNTIF(Codes!DE59,1))</f>
        <v/>
      </c>
      <c r="DD52" s="54" t="str">
        <f>IF(ISBLANK(Paramètres!$B58),"",COUNTIF(Codes!DF59,1))</f>
        <v/>
      </c>
      <c r="DE52" s="54" t="str">
        <f>IF(ISBLANK(Paramètres!$B58),"",COUNTIF(Codes!DG59,1))</f>
        <v/>
      </c>
      <c r="DF52" s="54" t="str">
        <f>IF(ISBLANK(Paramètres!$B58),"",COUNTIF(Codes!DH59,1))</f>
        <v/>
      </c>
      <c r="DG52" s="54" t="str">
        <f>IF(ISBLANK(Paramètres!$B58),"",COUNTIF(Codes!DI59,1))</f>
        <v/>
      </c>
      <c r="DH52" s="54" t="str">
        <f>IF(ISBLANK(Paramètres!$B58),"",COUNTIF(Codes!DJ59,1))</f>
        <v/>
      </c>
      <c r="DI52" s="54" t="str">
        <f>IF(ISBLANK(Paramètres!$B58),"",COUNTIF(Codes!DK59,1))</f>
        <v/>
      </c>
      <c r="DJ52" s="54" t="str">
        <f>IF(ISBLANK(Paramètres!$B58),"",COUNTIF(Codes!DL59,1))</f>
        <v/>
      </c>
      <c r="DK52" s="54" t="str">
        <f>IF(ISBLANK(Paramètres!$B58),"",COUNTIF(Codes!DM59,1))</f>
        <v/>
      </c>
      <c r="DL52" s="54" t="str">
        <f>IF(ISBLANK(Paramètres!$B58),"",COUNTIF(Codes!DN59,1))</f>
        <v/>
      </c>
      <c r="DM52" s="54" t="str">
        <f>IF(ISBLANK(Paramètres!$B58),"",COUNTIF(Codes!DO59,1))</f>
        <v/>
      </c>
      <c r="DN52" s="54" t="str">
        <f>IF(ISBLANK(Paramètres!$B58),"",COUNTIF(Codes!DP59,1))</f>
        <v/>
      </c>
      <c r="DO52" s="54" t="str">
        <f>IF(ISBLANK(Paramètres!$B58),"",COUNTIF(Codes!DQ59,1))</f>
        <v/>
      </c>
      <c r="DP52" s="54" t="str">
        <f>IF(ISBLANK(Paramètres!$B58),"",COUNTIF(Codes!DR59,1))</f>
        <v/>
      </c>
      <c r="DQ52" s="54" t="str">
        <f>IF(ISBLANK(Paramètres!$B58),"",COUNTIF(Codes!DS59,1))</f>
        <v/>
      </c>
      <c r="DR52" s="54" t="str">
        <f>IF(ISBLANK(Paramètres!$B58),"",COUNTIF(Codes!DT59,1))</f>
        <v/>
      </c>
      <c r="DS52" s="54" t="str">
        <f>IF(ISBLANK(Paramètres!$B58),"",COUNTIF(Codes!DU59,1))</f>
        <v/>
      </c>
      <c r="DT52" s="54" t="str">
        <f>IF(ISBLANK(Paramètres!$B58),"",COUNTIF(Codes!DV59,1))</f>
        <v/>
      </c>
      <c r="DU52" s="54" t="str">
        <f>IF(ISBLANK(Paramètres!$B58),"",COUNTIF(Codes!DW59,1))</f>
        <v/>
      </c>
      <c r="DV52" s="54" t="str">
        <f>IF(ISBLANK(Paramètres!$B58),"",COUNTIF(Codes!DX59,1))</f>
        <v/>
      </c>
      <c r="DW52" s="54" t="str">
        <f>IF(ISBLANK(Paramètres!$B58),"",COUNTIF(Codes!DY59,1))</f>
        <v/>
      </c>
      <c r="DX52" s="54" t="str">
        <f>IF(ISBLANK(Paramètres!$B58),"",COUNTIF(Codes!DZ59,1))</f>
        <v/>
      </c>
      <c r="DY52" s="54" t="str">
        <f>IF(ISBLANK(Paramètres!$B58),"",COUNTIF(Codes!EA59,1))</f>
        <v/>
      </c>
      <c r="DZ52" s="54" t="str">
        <f>IF(ISBLANK(Paramètres!$B58),"",COUNTIF(Codes!EB59,1))</f>
        <v/>
      </c>
      <c r="EA52" s="54" t="str">
        <f>IF(ISBLANK(Paramètres!$B58),"",COUNTIF(Codes!EC59,1))</f>
        <v/>
      </c>
      <c r="EB52" s="54" t="str">
        <f>IF(ISBLANK(Paramètres!$B58),"",COUNTIF(Codes!ED59,1))</f>
        <v/>
      </c>
      <c r="EC52" s="54" t="str">
        <f>IF(ISBLANK(Paramètres!$B58),"",COUNTIF(Codes!EE59,1))</f>
        <v/>
      </c>
      <c r="ED52" s="54" t="str">
        <f>IF(ISBLANK(Paramètres!$B58),"",COUNTIF(Codes!EF59,1))</f>
        <v/>
      </c>
      <c r="EE52" s="54" t="str">
        <f>IF(ISBLANK(Paramètres!$B58),"",COUNTIF(Codes!EG59,1))</f>
        <v/>
      </c>
      <c r="EF52" s="54" t="str">
        <f>IF(ISBLANK(Paramètres!$B58),"",COUNTIF(Codes!EH59,1))</f>
        <v/>
      </c>
      <c r="EG52" s="54" t="str">
        <f>IF(ISBLANK(Paramètres!$B58),"",COUNTIF(Codes!EI59,1))</f>
        <v/>
      </c>
      <c r="EH52" s="54" t="str">
        <f>IF(ISBLANK(Paramètres!$B58),"",COUNTIF(Codes!EJ59,1))</f>
        <v/>
      </c>
      <c r="EI52" s="54" t="str">
        <f>IF(ISBLANK(Paramètres!$B58),"",COUNTIF(Codes!EK59,1))</f>
        <v/>
      </c>
      <c r="EJ52" s="54" t="str">
        <f>IF(ISBLANK(Paramètres!$B58),"",COUNTIF(Codes!EL59,1))</f>
        <v/>
      </c>
      <c r="EK52" s="54" t="str">
        <f>IF(ISBLANK(Paramètres!$B58),"",COUNTIF(Codes!EM59,1))</f>
        <v/>
      </c>
      <c r="EL52" s="54" t="str">
        <f>IF(ISBLANK(Paramètres!$B58),"",COUNTIF(Codes!EN59,1))</f>
        <v/>
      </c>
      <c r="EM52" s="54" t="str">
        <f>IF(ISBLANK(Paramètres!$B58),"",COUNTIF(Codes!EO59,1))</f>
        <v/>
      </c>
      <c r="EN52" s="54" t="str">
        <f>IF(ISBLANK(Paramètres!$B58),"",COUNTIF(Codes!EP59,1))</f>
        <v/>
      </c>
      <c r="EO52" s="54" t="str">
        <f>IF(ISBLANK(Paramètres!$B58),"",COUNTIF(Codes!EQ59,1))</f>
        <v/>
      </c>
      <c r="EP52" s="54" t="str">
        <f>IF(ISBLANK(Paramètres!$B58),"",COUNTIF(Codes!ER59,1))</f>
        <v/>
      </c>
      <c r="EQ52" s="54" t="str">
        <f>IF(ISBLANK(Paramètres!$B58),"",COUNTIF(Codes!ES59,1))</f>
        <v/>
      </c>
      <c r="ER52" s="54" t="str">
        <f>IF(ISBLANK(Paramètres!$B58),"",COUNTIF(Codes!ET59,1))</f>
        <v/>
      </c>
      <c r="ES52" s="54" t="str">
        <f>IF(ISBLANK(Paramètres!$B58),"",COUNTIF(Codes!EU59,1))</f>
        <v/>
      </c>
      <c r="ET52" s="54" t="str">
        <f>IF(ISBLANK(Paramètres!$B58),"",COUNTIF(Codes!EV59,1))</f>
        <v/>
      </c>
      <c r="EU52" s="54" t="str">
        <f>IF(ISBLANK(Paramètres!$B58),"",COUNTIF(Codes!EW59,1))</f>
        <v/>
      </c>
      <c r="EV52" s="54" t="str">
        <f>IF(ISBLANK(Paramètres!$B58),"",COUNTIF(Codes!EX59,1))</f>
        <v/>
      </c>
      <c r="EW52" s="54" t="str">
        <f>IF(ISBLANK(Paramètres!$B58),"",COUNTIF(Codes!EY59,1))</f>
        <v/>
      </c>
      <c r="EX52" s="54" t="str">
        <f>IF(ISBLANK(Paramètres!$B58),"",COUNTIF(Codes!EZ59,1))</f>
        <v/>
      </c>
      <c r="EY52" s="54" t="str">
        <f>IF(ISBLANK(Paramètres!$B58),"",COUNTIF(Codes!FA59,1))</f>
        <v/>
      </c>
      <c r="EZ52" s="54" t="str">
        <f>IF(ISBLANK(Paramètres!$B58),"",COUNTIF(Codes!FB59,1))</f>
        <v/>
      </c>
      <c r="FA52" s="54" t="str">
        <f>IF(ISBLANK(Paramètres!$B58),"",COUNTIF(Codes!FC59,1))</f>
        <v/>
      </c>
      <c r="FB52" s="54" t="str">
        <f>IF(ISBLANK(Paramètres!$B58),"",COUNTIF(Codes!FD59,1))</f>
        <v/>
      </c>
      <c r="FC52" s="54" t="str">
        <f>IF(ISBLANK(Paramètres!$B58),"",COUNTIF(Codes!FE59,1))</f>
        <v/>
      </c>
      <c r="FD52" s="54" t="str">
        <f>IF(ISBLANK(Paramètres!$B58),"",COUNTIF(Codes!FF59,1))</f>
        <v/>
      </c>
      <c r="FE52" s="54" t="str">
        <f>IF(ISBLANK(Paramètres!$B58),"",COUNTIF(Codes!FG59,1))</f>
        <v/>
      </c>
      <c r="FF52" s="54" t="str">
        <f>IF(ISBLANK(Paramètres!$B58),"",COUNTIF(Codes!FH59,1))</f>
        <v/>
      </c>
      <c r="FG52" s="54" t="str">
        <f>IF(ISBLANK(Paramètres!$B58),"",COUNTIF(Codes!FI59,1))</f>
        <v/>
      </c>
      <c r="FH52" s="54" t="str">
        <f>IF(ISBLANK(Paramètres!$B58),"",COUNTIF(Codes!FJ59,1))</f>
        <v/>
      </c>
      <c r="FI52" s="54" t="str">
        <f>IF(ISBLANK(Paramètres!$B58),"",COUNTIF(Codes!FK59,1))</f>
        <v/>
      </c>
      <c r="FJ52" s="54" t="str">
        <f>IF(ISBLANK(Paramètres!$B58),"",COUNTIF(Codes!FL59,1))</f>
        <v/>
      </c>
      <c r="FK52" s="54" t="str">
        <f>IF(ISBLANK(Paramètres!$B58),"",COUNTIF(Codes!FM59,1))</f>
        <v/>
      </c>
      <c r="FL52" s="54" t="str">
        <f>IF(ISBLANK(Paramètres!$B58),"",COUNTIF(Codes!FN59,1))</f>
        <v/>
      </c>
      <c r="FM52" s="54" t="str">
        <f>IF(ISBLANK(Paramètres!$B58),"",COUNTIF(Codes!FO59,1))</f>
        <v/>
      </c>
      <c r="FN52" s="54" t="str">
        <f>IF(ISBLANK(Paramètres!$B58),"",COUNTIF(Codes!FP59,1))</f>
        <v/>
      </c>
      <c r="FO52" s="54" t="str">
        <f>IF(ISBLANK(Paramètres!$B58),"",COUNTIF(Codes!FQ59,1))</f>
        <v/>
      </c>
      <c r="FP52" s="54" t="str">
        <f>IF(ISBLANK(Paramètres!$B58),"",COUNTIF(Codes!FR59,1))</f>
        <v/>
      </c>
      <c r="FQ52" s="54" t="str">
        <f>IF(ISBLANK(Paramètres!$B58),"",COUNTIF(Codes!FS59,1))</f>
        <v/>
      </c>
      <c r="FR52" s="54" t="str">
        <f>IF(ISBLANK(Paramètres!$B58),"",COUNTIF(Codes!FT59,1))</f>
        <v/>
      </c>
      <c r="FS52" s="54" t="str">
        <f>IF(ISBLANK(Paramètres!$B58),"",COUNTIF(Codes!FU59,1))</f>
        <v/>
      </c>
      <c r="FT52" s="54" t="str">
        <f>IF(ISBLANK(Paramètres!$B58),"",COUNTIF(Codes!FV59,1))</f>
        <v/>
      </c>
      <c r="FU52" s="54" t="str">
        <f>IF(ISBLANK(Paramètres!$B58),"",COUNTIF(Codes!FW59,1))</f>
        <v/>
      </c>
      <c r="FV52" s="54" t="str">
        <f>IF(ISBLANK(Paramètres!$B58),"",COUNTIF(Codes!FX59,1))</f>
        <v/>
      </c>
      <c r="FW52" s="54" t="str">
        <f>IF(ISBLANK(Paramètres!$B58),"",COUNTIF(Codes!FY59,1))</f>
        <v/>
      </c>
      <c r="FX52" s="54" t="str">
        <f>IF(ISBLANK(Paramètres!$B58),"",COUNTIF(Codes!FZ59,1))</f>
        <v/>
      </c>
      <c r="FY52" s="54" t="str">
        <f>IF(ISBLANK(Paramètres!$B58),"",COUNTIF(Codes!GA59,1))</f>
        <v/>
      </c>
      <c r="FZ52" s="54" t="str">
        <f>IF(ISBLANK(Paramètres!$B58),"",COUNTIF(Codes!GB59,1))</f>
        <v/>
      </c>
      <c r="GA52" s="54" t="str">
        <f>IF(ISBLANK(Paramètres!$B58),"",COUNTIF(Codes!GC59,1))</f>
        <v/>
      </c>
      <c r="GB52" s="54" t="str">
        <f>IF(ISBLANK(Paramètres!$B58),"",COUNTIF(Codes!GD59,1))</f>
        <v/>
      </c>
      <c r="GC52" s="54" t="str">
        <f>IF(ISBLANK(Paramètres!$B58),"",COUNTIF(Codes!GE59,1))</f>
        <v/>
      </c>
      <c r="GD52" s="54" t="str">
        <f>IF(ISBLANK(Paramètres!$B58),"",COUNTIF(Codes!GF59,1))</f>
        <v/>
      </c>
      <c r="GE52" s="54" t="str">
        <f>IF(ISBLANK(Paramètres!$B58),"",COUNTIF(Codes!GG59,1))</f>
        <v/>
      </c>
      <c r="GF52" s="54" t="str">
        <f>IF(ISBLANK(Paramètres!$B58),"",COUNTIF(Codes!GH59,1))</f>
        <v/>
      </c>
      <c r="GG52" s="54" t="str">
        <f>IF(ISBLANK(Paramètres!$B58),"",COUNTIF(Codes!GI59,1))</f>
        <v/>
      </c>
      <c r="GH52" s="54" t="str">
        <f>IF(ISBLANK(Paramètres!$B58),"",COUNTIF(Codes!GJ59,1))</f>
        <v/>
      </c>
      <c r="GI52" s="54" t="str">
        <f>IF(ISBLANK(Paramètres!$B58),"",COUNTIF(Codes!GK59,1))</f>
        <v/>
      </c>
      <c r="GJ52" s="54" t="str">
        <f>IF(ISBLANK(Paramètres!$B58),"",COUNTIF(Codes!GL59,1))</f>
        <v/>
      </c>
      <c r="GK52" s="54" t="str">
        <f>IF(ISBLANK(Paramètres!$B58),"",COUNTIF(Codes!GM59,1))</f>
        <v/>
      </c>
      <c r="GL52" s="54" t="str">
        <f>IF(ISBLANK(Paramètres!$B58),"",COUNTIF(Codes!GN59,1))</f>
        <v/>
      </c>
      <c r="GM52" s="54" t="str">
        <f>IF(ISBLANK(Paramètres!B58),"",AVERAGE(B52:CX52))</f>
        <v/>
      </c>
      <c r="GN52" s="54" t="str">
        <f>IF(ISBLANK(Paramètres!B58),"",AVERAGE(CY52:GL52))</f>
        <v/>
      </c>
      <c r="GO52" s="54" t="str">
        <f>IF(ISBLANK(Paramètres!B58),"",AVERAGE(C52:GL52))</f>
        <v/>
      </c>
      <c r="GP52" s="54" t="str">
        <f>IF(ISBLANK(Paramètres!B58),"",AVERAGE(CY52:DZ52))</f>
        <v/>
      </c>
      <c r="GQ52" s="54" t="str">
        <f>IF(ISBLANK(Paramètres!B58),"",AVERAGE(EA52:FK52))</f>
        <v/>
      </c>
      <c r="GR52" s="54" t="str">
        <f>IF(ISBLANK(Paramètres!B58),"",AVERAGE(FL52:FW52))</f>
        <v/>
      </c>
      <c r="GS52" s="54" t="str">
        <f>IF(ISBLANK(Paramètres!B58),"",AVERAGE(FX52:GL52))</f>
        <v/>
      </c>
      <c r="GT52" s="54" t="str">
        <f>IF(ISBLANK(Paramètres!B58),"",AVERAGE(Calculs!M52:R52,Calculs!AN52:AY52,Calculs!BE52:BI52,Calculs!BT52:BX52,Calculs!CD52:CO52))</f>
        <v/>
      </c>
      <c r="GU52" s="54" t="str">
        <f>IF(ISBLANK(Paramètres!B58),"",AVERAGE(Calculs!AI52:AM52,Calculs!BJ52:BP52,Calculs!BY52:CC52))</f>
        <v/>
      </c>
      <c r="GV52" s="54" t="str">
        <f>IF(ISBLANK(Paramètres!B58),"",AVERAGE(Calculs!B52:L52,Calculs!S52:AH52,Calculs!AZ52:BD52,Calculs!BQ52:BS52))</f>
        <v/>
      </c>
      <c r="GW52" s="54" t="str">
        <f>IF(ISBLANK(Paramètres!B58),"",AVERAGE(CP52:CX52))</f>
        <v/>
      </c>
    </row>
    <row r="53" spans="1:205" s="23" customFormat="1" ht="24" customHeight="1" thickBot="1" x14ac:dyDescent="0.4">
      <c r="A53" s="266" t="str">
        <f>Codes!C60</f>
        <v/>
      </c>
      <c r="B53" s="54" t="str">
        <f>IF(ISBLANK(Paramètres!$B59),"",COUNTIF(Codes!D60,1))</f>
        <v/>
      </c>
      <c r="C53" s="54" t="str">
        <f>IF(ISBLANK(Paramètres!$B59),"",COUNTIF(Codes!E60,1))</f>
        <v/>
      </c>
      <c r="D53" s="54" t="str">
        <f>IF(ISBLANK(Paramètres!$B59),"",COUNTIF(Codes!F60,1))</f>
        <v/>
      </c>
      <c r="E53" s="54" t="str">
        <f>IF(ISBLANK(Paramètres!$B59),"",COUNTIF(Codes!G60,1))</f>
        <v/>
      </c>
      <c r="F53" s="54" t="str">
        <f>IF(ISBLANK(Paramètres!$B59),"",COUNTIF(Codes!H60,1))</f>
        <v/>
      </c>
      <c r="G53" s="54" t="str">
        <f>IF(ISBLANK(Paramètres!$B59),"",COUNTIF(Codes!I60,1))</f>
        <v/>
      </c>
      <c r="H53" s="54" t="str">
        <f>IF(ISBLANK(Paramètres!$B59),"",COUNTIF(Codes!J60,1))</f>
        <v/>
      </c>
      <c r="I53" s="54" t="str">
        <f>IF(ISBLANK(Paramètres!$B59),"",COUNTIF(Codes!K60,1))</f>
        <v/>
      </c>
      <c r="J53" s="54" t="str">
        <f>IF(ISBLANK(Paramètres!$B59),"",COUNTIF(Codes!L60,1))</f>
        <v/>
      </c>
      <c r="K53" s="54" t="str">
        <f>IF(ISBLANK(Paramètres!$B59),"",COUNTIF(Codes!M60,1))</f>
        <v/>
      </c>
      <c r="L53" s="54" t="str">
        <f>IF(ISBLANK(Paramètres!$B59),"",COUNTIF(Codes!N60,1))</f>
        <v/>
      </c>
      <c r="M53" s="54" t="str">
        <f>IF(ISBLANK(Paramètres!$B59),"",COUNTIF(Codes!O60,1))</f>
        <v/>
      </c>
      <c r="N53" s="54" t="str">
        <f>IF(ISBLANK(Paramètres!$B59),"",COUNTIF(Codes!P60,1))</f>
        <v/>
      </c>
      <c r="O53" s="54" t="str">
        <f>IF(ISBLANK(Paramètres!$B59),"",COUNTIF(Codes!Q60,1))</f>
        <v/>
      </c>
      <c r="P53" s="54" t="str">
        <f>IF(ISBLANK(Paramètres!$B59),"",COUNTIF(Codes!R60,1))</f>
        <v/>
      </c>
      <c r="Q53" s="54" t="str">
        <f>IF(ISBLANK(Paramètres!$B59),"",COUNTIF(Codes!S60,1))</f>
        <v/>
      </c>
      <c r="R53" s="54" t="str">
        <f>IF(ISBLANK(Paramètres!$B59),"",COUNTIF(Codes!T60,1))</f>
        <v/>
      </c>
      <c r="S53" s="54" t="str">
        <f>IF(ISBLANK(Paramètres!$B59),"",COUNTIF(Codes!U60,1))</f>
        <v/>
      </c>
      <c r="T53" s="54" t="str">
        <f>IF(ISBLANK(Paramètres!$B59),"",COUNTIF(Codes!V60,1))</f>
        <v/>
      </c>
      <c r="U53" s="54" t="str">
        <f>IF(ISBLANK(Paramètres!$B59),"",COUNTIF(Codes!W60,1))</f>
        <v/>
      </c>
      <c r="V53" s="54" t="str">
        <f>IF(ISBLANK(Paramètres!$B59),"",COUNTIF(Codes!X60,1))</f>
        <v/>
      </c>
      <c r="W53" s="54" t="str">
        <f>IF(ISBLANK(Paramètres!$B59),"",COUNTIF(Codes!Y60,1))</f>
        <v/>
      </c>
      <c r="X53" s="54" t="str">
        <f>IF(ISBLANK(Paramètres!$B59),"",COUNTIF(Codes!Z60,1))</f>
        <v/>
      </c>
      <c r="Y53" s="54" t="str">
        <f>IF(ISBLANK(Paramètres!$B59),"",COUNTIF(Codes!AA60,1))</f>
        <v/>
      </c>
      <c r="Z53" s="54" t="str">
        <f>IF(ISBLANK(Paramètres!$B59),"",COUNTIF(Codes!AB60,1))</f>
        <v/>
      </c>
      <c r="AA53" s="54" t="str">
        <f>IF(ISBLANK(Paramètres!$B59),"",COUNTIF(Codes!AC60,1))</f>
        <v/>
      </c>
      <c r="AB53" s="54" t="str">
        <f>IF(ISBLANK(Paramètres!$B59),"",COUNTIF(Codes!AD60,1))</f>
        <v/>
      </c>
      <c r="AC53" s="54" t="str">
        <f>IF(ISBLANK(Paramètres!$B59),"",COUNTIF(Codes!AE60,1))</f>
        <v/>
      </c>
      <c r="AD53" s="54" t="str">
        <f>IF(ISBLANK(Paramètres!$B59),"",COUNTIF(Codes!AF60,1))</f>
        <v/>
      </c>
      <c r="AE53" s="54" t="str">
        <f>IF(ISBLANK(Paramètres!$B59),"",COUNTIF(Codes!AG60,1))</f>
        <v/>
      </c>
      <c r="AF53" s="54" t="str">
        <f>IF(ISBLANK(Paramètres!$B59),"",COUNTIF(Codes!AH60,1))</f>
        <v/>
      </c>
      <c r="AG53" s="54" t="str">
        <f>IF(ISBLANK(Paramètres!$B59),"",COUNTIF(Codes!AI60,1))</f>
        <v/>
      </c>
      <c r="AH53" s="54" t="str">
        <f>IF(ISBLANK(Paramètres!$B59),"",COUNTIF(Codes!AJ60,1))</f>
        <v/>
      </c>
      <c r="AI53" s="54" t="str">
        <f>IF(ISBLANK(Paramètres!$B59),"",COUNTIF(Codes!AK60,1))</f>
        <v/>
      </c>
      <c r="AJ53" s="54" t="str">
        <f>IF(ISBLANK(Paramètres!$B59),"",COUNTIF(Codes!AL60,1))</f>
        <v/>
      </c>
      <c r="AK53" s="54" t="str">
        <f>IF(ISBLANK(Paramètres!$B59),"",COUNTIF(Codes!AM60,1))</f>
        <v/>
      </c>
      <c r="AL53" s="54" t="str">
        <f>IF(ISBLANK(Paramètres!$B59),"",COUNTIF(Codes!AN60,1))</f>
        <v/>
      </c>
      <c r="AM53" s="54" t="str">
        <f>IF(ISBLANK(Paramètres!$B59),"",COUNTIF(Codes!AO60,1))</f>
        <v/>
      </c>
      <c r="AN53" s="54" t="str">
        <f>IF(ISBLANK(Paramètres!$B59),"",COUNTIF(Codes!AP60,1))</f>
        <v/>
      </c>
      <c r="AO53" s="54" t="str">
        <f>IF(ISBLANK(Paramètres!$B59),"",COUNTIF(Codes!AQ60,1))</f>
        <v/>
      </c>
      <c r="AP53" s="54" t="str">
        <f>IF(ISBLANK(Paramètres!$B59),"",COUNTIF(Codes!AR60,1))</f>
        <v/>
      </c>
      <c r="AQ53" s="54" t="str">
        <f>IF(ISBLANK(Paramètres!$B59),"",COUNTIF(Codes!AS60,1))</f>
        <v/>
      </c>
      <c r="AR53" s="54" t="str">
        <f>IF(ISBLANK(Paramètres!$B59),"",COUNTIF(Codes!AT60,1))</f>
        <v/>
      </c>
      <c r="AS53" s="54" t="str">
        <f>IF(ISBLANK(Paramètres!$B59),"",COUNTIF(Codes!AU60,1))</f>
        <v/>
      </c>
      <c r="AT53" s="54" t="str">
        <f>IF(ISBLANK(Paramètres!$B59),"",COUNTIF(Codes!AV60,1))</f>
        <v/>
      </c>
      <c r="AU53" s="54" t="str">
        <f>IF(ISBLANK(Paramètres!$B59),"",COUNTIF(Codes!AW60,1))</f>
        <v/>
      </c>
      <c r="AV53" s="54" t="str">
        <f>IF(ISBLANK(Paramètres!$B59),"",COUNTIF(Codes!AX60,1))</f>
        <v/>
      </c>
      <c r="AW53" s="54" t="str">
        <f>IF(ISBLANK(Paramètres!$B59),"",COUNTIF(Codes!AY60,1))</f>
        <v/>
      </c>
      <c r="AX53" s="54" t="str">
        <f>IF(ISBLANK(Paramètres!$B59),"",COUNTIF(Codes!AZ60,1))</f>
        <v/>
      </c>
      <c r="AY53" s="54" t="str">
        <f>IF(ISBLANK(Paramètres!$B59),"",COUNTIF(Codes!BA60,1))</f>
        <v/>
      </c>
      <c r="AZ53" s="54" t="str">
        <f>IF(ISBLANK(Paramètres!$B59),"",COUNTIF(Codes!BB60,1))</f>
        <v/>
      </c>
      <c r="BA53" s="54" t="str">
        <f>IF(ISBLANK(Paramètres!$B59),"",COUNTIF(Codes!BC60,1))</f>
        <v/>
      </c>
      <c r="BB53" s="54" t="str">
        <f>IF(ISBLANK(Paramètres!$B59),"",COUNTIF(Codes!BD60,1))</f>
        <v/>
      </c>
      <c r="BC53" s="54" t="str">
        <f>IF(ISBLANK(Paramètres!$B59),"",COUNTIF(Codes!BE60,1))</f>
        <v/>
      </c>
      <c r="BD53" s="54" t="str">
        <f>IF(ISBLANK(Paramètres!$B59),"",COUNTIF(Codes!BF60,1))</f>
        <v/>
      </c>
      <c r="BE53" s="54" t="str">
        <f>IF(ISBLANK(Paramètres!$B59),"",COUNTIF(Codes!BG60,1))</f>
        <v/>
      </c>
      <c r="BF53" s="54" t="str">
        <f>IF(ISBLANK(Paramètres!$B59),"",COUNTIF(Codes!BH60,1))</f>
        <v/>
      </c>
      <c r="BG53" s="54" t="str">
        <f>IF(ISBLANK(Paramètres!$B59),"",COUNTIF(Codes!BI60,1))</f>
        <v/>
      </c>
      <c r="BH53" s="54" t="str">
        <f>IF(ISBLANK(Paramètres!$B59),"",COUNTIF(Codes!BJ60,1))</f>
        <v/>
      </c>
      <c r="BI53" s="54" t="str">
        <f>IF(ISBLANK(Paramètres!$B59),"",COUNTIF(Codes!BK60,1))</f>
        <v/>
      </c>
      <c r="BJ53" s="54" t="str">
        <f>IF(ISBLANK(Paramètres!$B59),"",COUNTIF(Codes!BL60,1))</f>
        <v/>
      </c>
      <c r="BK53" s="54" t="str">
        <f>IF(ISBLANK(Paramètres!$B59),"",COUNTIF(Codes!BM60,1))</f>
        <v/>
      </c>
      <c r="BL53" s="54" t="str">
        <f>IF(ISBLANK(Paramètres!$B59),"",COUNTIF(Codes!BN60,1))</f>
        <v/>
      </c>
      <c r="BM53" s="54" t="str">
        <f>IF(ISBLANK(Paramètres!$B59),"",COUNTIF(Codes!BO60,1))</f>
        <v/>
      </c>
      <c r="BN53" s="54" t="str">
        <f>IF(ISBLANK(Paramètres!$B59),"",COUNTIF(Codes!BP60,1))</f>
        <v/>
      </c>
      <c r="BO53" s="54" t="str">
        <f>IF(ISBLANK(Paramètres!$B59),"",COUNTIF(Codes!BQ60,1))</f>
        <v/>
      </c>
      <c r="BP53" s="54" t="str">
        <f>IF(ISBLANK(Paramètres!$B59),"",COUNTIF(Codes!BR60,1))</f>
        <v/>
      </c>
      <c r="BQ53" s="54" t="str">
        <f>IF(ISBLANK(Paramètres!$B59),"",COUNTIF(Codes!BS60,1))</f>
        <v/>
      </c>
      <c r="BR53" s="54" t="str">
        <f>IF(ISBLANK(Paramètres!$B59),"",COUNTIF(Codes!BT60,1))</f>
        <v/>
      </c>
      <c r="BS53" s="54" t="str">
        <f>IF(ISBLANK(Paramètres!$B59),"",COUNTIF(Codes!BU60,1))</f>
        <v/>
      </c>
      <c r="BT53" s="54" t="str">
        <f>IF(ISBLANK(Paramètres!$B59),"",COUNTIF(Codes!BV60,1))</f>
        <v/>
      </c>
      <c r="BU53" s="54" t="str">
        <f>IF(ISBLANK(Paramètres!$B59),"",COUNTIF(Codes!BW60,1))</f>
        <v/>
      </c>
      <c r="BV53" s="54" t="str">
        <f>IF(ISBLANK(Paramètres!$B59),"",COUNTIF(Codes!BX60,1))</f>
        <v/>
      </c>
      <c r="BW53" s="54" t="str">
        <f>IF(ISBLANK(Paramètres!$B59),"",COUNTIF(Codes!BY60,1))</f>
        <v/>
      </c>
      <c r="BX53" s="54" t="str">
        <f>IF(ISBLANK(Paramètres!$B59),"",COUNTIF(Codes!BZ60,1))</f>
        <v/>
      </c>
      <c r="BY53" s="54" t="str">
        <f>IF(ISBLANK(Paramètres!$B59),"",COUNTIF(Codes!CA60,1))</f>
        <v/>
      </c>
      <c r="BZ53" s="54" t="str">
        <f>IF(ISBLANK(Paramètres!$B59),"",COUNTIF(Codes!CB60,1))</f>
        <v/>
      </c>
      <c r="CA53" s="54" t="str">
        <f>IF(ISBLANK(Paramètres!$B59),"",COUNTIF(Codes!CC60,1))</f>
        <v/>
      </c>
      <c r="CB53" s="54" t="str">
        <f>IF(ISBLANK(Paramètres!$B59),"",COUNTIF(Codes!CD60,1))</f>
        <v/>
      </c>
      <c r="CC53" s="54" t="str">
        <f>IF(ISBLANK(Paramètres!$B59),"",COUNTIF(Codes!CE60,1))</f>
        <v/>
      </c>
      <c r="CD53" s="54" t="str">
        <f>IF(ISBLANK(Paramètres!$B59),"",COUNTIF(Codes!CF60,1))</f>
        <v/>
      </c>
      <c r="CE53" s="54" t="str">
        <f>IF(ISBLANK(Paramètres!$B59),"",COUNTIF(Codes!CG60,1))</f>
        <v/>
      </c>
      <c r="CF53" s="54" t="str">
        <f>IF(ISBLANK(Paramètres!$B59),"",COUNTIF(Codes!CH60,1))</f>
        <v/>
      </c>
      <c r="CG53" s="54" t="str">
        <f>IF(ISBLANK(Paramètres!$B59),"",COUNTIF(Codes!CI60,1))</f>
        <v/>
      </c>
      <c r="CH53" s="54" t="str">
        <f>IF(ISBLANK(Paramètres!$B59),"",COUNTIF(Codes!CJ60,1))</f>
        <v/>
      </c>
      <c r="CI53" s="54" t="str">
        <f>IF(ISBLANK(Paramètres!$B59),"",COUNTIF(Codes!CK60,1))</f>
        <v/>
      </c>
      <c r="CJ53" s="54" t="str">
        <f>IF(ISBLANK(Paramètres!$B59),"",COUNTIF(Codes!CL60,1))</f>
        <v/>
      </c>
      <c r="CK53" s="54" t="str">
        <f>IF(ISBLANK(Paramètres!$B59),"",COUNTIF(Codes!CM60,1))</f>
        <v/>
      </c>
      <c r="CL53" s="54" t="str">
        <f>IF(ISBLANK(Paramètres!$B59),"",COUNTIF(Codes!CN60,1))</f>
        <v/>
      </c>
      <c r="CM53" s="54" t="str">
        <f>IF(ISBLANK(Paramètres!$B59),"",COUNTIF(Codes!CO60,1))</f>
        <v/>
      </c>
      <c r="CN53" s="54" t="str">
        <f>IF(ISBLANK(Paramètres!$B59),"",COUNTIF(Codes!CP60,1))</f>
        <v/>
      </c>
      <c r="CO53" s="54" t="str">
        <f>IF(ISBLANK(Paramètres!$B59),"",COUNTIF(Codes!CQ60,1))</f>
        <v/>
      </c>
      <c r="CP53" s="54" t="str">
        <f>IF(ISBLANK(Paramètres!$B59),"",COUNTIF(Codes!CR60,1))</f>
        <v/>
      </c>
      <c r="CQ53" s="54" t="str">
        <f>IF(ISBLANK(Paramètres!$B59),"",COUNTIF(Codes!CS60,1))</f>
        <v/>
      </c>
      <c r="CR53" s="54" t="str">
        <f>IF(ISBLANK(Paramètres!$B59),"",COUNTIF(Codes!CT60,1))</f>
        <v/>
      </c>
      <c r="CS53" s="54" t="str">
        <f>IF(ISBLANK(Paramètres!$B59),"",COUNTIF(Codes!CU60,1))</f>
        <v/>
      </c>
      <c r="CT53" s="54" t="str">
        <f>IF(ISBLANK(Paramètres!$B59),"",COUNTIF(Codes!CV60,1))</f>
        <v/>
      </c>
      <c r="CU53" s="54" t="str">
        <f>IF(ISBLANK(Paramètres!$B59),"",COUNTIF(Codes!CW60,1))</f>
        <v/>
      </c>
      <c r="CV53" s="54" t="str">
        <f>IF(ISBLANK(Paramètres!$B59),"",COUNTIF(Codes!CX60,1))</f>
        <v/>
      </c>
      <c r="CW53" s="54" t="str">
        <f>IF(ISBLANK(Paramètres!$B59),"",COUNTIF(Codes!CY60,1))</f>
        <v/>
      </c>
      <c r="CX53" s="54" t="str">
        <f>IF(ISBLANK(Paramètres!$B59),"",COUNTIF(Codes!CZ60,1))</f>
        <v/>
      </c>
      <c r="CY53" s="54" t="str">
        <f>IF(ISBLANK(Paramètres!$B59),"",COUNTIF(Codes!DA60,1))</f>
        <v/>
      </c>
      <c r="CZ53" s="54" t="str">
        <f>IF(ISBLANK(Paramètres!$B59),"",COUNTIF(Codes!DB60,1))</f>
        <v/>
      </c>
      <c r="DA53" s="54" t="str">
        <f>IF(ISBLANK(Paramètres!$B59),"",COUNTIF(Codes!DC60,1))</f>
        <v/>
      </c>
      <c r="DB53" s="54" t="str">
        <f>IF(ISBLANK(Paramètres!$B59),"",COUNTIF(Codes!DD60,1))</f>
        <v/>
      </c>
      <c r="DC53" s="54" t="str">
        <f>IF(ISBLANK(Paramètres!$B59),"",COUNTIF(Codes!DE60,1))</f>
        <v/>
      </c>
      <c r="DD53" s="54" t="str">
        <f>IF(ISBLANK(Paramètres!$B59),"",COUNTIF(Codes!DF60,1))</f>
        <v/>
      </c>
      <c r="DE53" s="54" t="str">
        <f>IF(ISBLANK(Paramètres!$B59),"",COUNTIF(Codes!DG60,1))</f>
        <v/>
      </c>
      <c r="DF53" s="54" t="str">
        <f>IF(ISBLANK(Paramètres!$B59),"",COUNTIF(Codes!DH60,1))</f>
        <v/>
      </c>
      <c r="DG53" s="54" t="str">
        <f>IF(ISBLANK(Paramètres!$B59),"",COUNTIF(Codes!DI60,1))</f>
        <v/>
      </c>
      <c r="DH53" s="54" t="str">
        <f>IF(ISBLANK(Paramètres!$B59),"",COUNTIF(Codes!DJ60,1))</f>
        <v/>
      </c>
      <c r="DI53" s="54" t="str">
        <f>IF(ISBLANK(Paramètres!$B59),"",COUNTIF(Codes!DK60,1))</f>
        <v/>
      </c>
      <c r="DJ53" s="54" t="str">
        <f>IF(ISBLANK(Paramètres!$B59),"",COUNTIF(Codes!DL60,1))</f>
        <v/>
      </c>
      <c r="DK53" s="54" t="str">
        <f>IF(ISBLANK(Paramètres!$B59),"",COUNTIF(Codes!DM60,1))</f>
        <v/>
      </c>
      <c r="DL53" s="54" t="str">
        <f>IF(ISBLANK(Paramètres!$B59),"",COUNTIF(Codes!DN60,1))</f>
        <v/>
      </c>
      <c r="DM53" s="54" t="str">
        <f>IF(ISBLANK(Paramètres!$B59),"",COUNTIF(Codes!DO60,1))</f>
        <v/>
      </c>
      <c r="DN53" s="54" t="str">
        <f>IF(ISBLANK(Paramètres!$B59),"",COUNTIF(Codes!DP60,1))</f>
        <v/>
      </c>
      <c r="DO53" s="54" t="str">
        <f>IF(ISBLANK(Paramètres!$B59),"",COUNTIF(Codes!DQ60,1))</f>
        <v/>
      </c>
      <c r="DP53" s="54" t="str">
        <f>IF(ISBLANK(Paramètres!$B59),"",COUNTIF(Codes!DR60,1))</f>
        <v/>
      </c>
      <c r="DQ53" s="54" t="str">
        <f>IF(ISBLANK(Paramètres!$B59),"",COUNTIF(Codes!DS60,1))</f>
        <v/>
      </c>
      <c r="DR53" s="54" t="str">
        <f>IF(ISBLANK(Paramètres!$B59),"",COUNTIF(Codes!DT60,1))</f>
        <v/>
      </c>
      <c r="DS53" s="54" t="str">
        <f>IF(ISBLANK(Paramètres!$B59),"",COUNTIF(Codes!DU60,1))</f>
        <v/>
      </c>
      <c r="DT53" s="54" t="str">
        <f>IF(ISBLANK(Paramètres!$B59),"",COUNTIF(Codes!DV60,1))</f>
        <v/>
      </c>
      <c r="DU53" s="54" t="str">
        <f>IF(ISBLANK(Paramètres!$B59),"",COUNTIF(Codes!DW60,1))</f>
        <v/>
      </c>
      <c r="DV53" s="54" t="str">
        <f>IF(ISBLANK(Paramètres!$B59),"",COUNTIF(Codes!DX60,1))</f>
        <v/>
      </c>
      <c r="DW53" s="54" t="str">
        <f>IF(ISBLANK(Paramètres!$B59),"",COUNTIF(Codes!DY60,1))</f>
        <v/>
      </c>
      <c r="DX53" s="54" t="str">
        <f>IF(ISBLANK(Paramètres!$B59),"",COUNTIF(Codes!DZ60,1))</f>
        <v/>
      </c>
      <c r="DY53" s="54" t="str">
        <f>IF(ISBLANK(Paramètres!$B59),"",COUNTIF(Codes!EA60,1))</f>
        <v/>
      </c>
      <c r="DZ53" s="54" t="str">
        <f>IF(ISBLANK(Paramètres!$B59),"",COUNTIF(Codes!EB60,1))</f>
        <v/>
      </c>
      <c r="EA53" s="54" t="str">
        <f>IF(ISBLANK(Paramètres!$B59),"",COUNTIF(Codes!EC60,1))</f>
        <v/>
      </c>
      <c r="EB53" s="54" t="str">
        <f>IF(ISBLANK(Paramètres!$B59),"",COUNTIF(Codes!ED60,1))</f>
        <v/>
      </c>
      <c r="EC53" s="54" t="str">
        <f>IF(ISBLANK(Paramètres!$B59),"",COUNTIF(Codes!EE60,1))</f>
        <v/>
      </c>
      <c r="ED53" s="54" t="str">
        <f>IF(ISBLANK(Paramètres!$B59),"",COUNTIF(Codes!EF60,1))</f>
        <v/>
      </c>
      <c r="EE53" s="54" t="str">
        <f>IF(ISBLANK(Paramètres!$B59),"",COUNTIF(Codes!EG60,1))</f>
        <v/>
      </c>
      <c r="EF53" s="54" t="str">
        <f>IF(ISBLANK(Paramètres!$B59),"",COUNTIF(Codes!EH60,1))</f>
        <v/>
      </c>
      <c r="EG53" s="54" t="str">
        <f>IF(ISBLANK(Paramètres!$B59),"",COUNTIF(Codes!EI60,1))</f>
        <v/>
      </c>
      <c r="EH53" s="54" t="str">
        <f>IF(ISBLANK(Paramètres!$B59),"",COUNTIF(Codes!EJ60,1))</f>
        <v/>
      </c>
      <c r="EI53" s="54" t="str">
        <f>IF(ISBLANK(Paramètres!$B59),"",COUNTIF(Codes!EK60,1))</f>
        <v/>
      </c>
      <c r="EJ53" s="54" t="str">
        <f>IF(ISBLANK(Paramètres!$B59),"",COUNTIF(Codes!EL60,1))</f>
        <v/>
      </c>
      <c r="EK53" s="54" t="str">
        <f>IF(ISBLANK(Paramètres!$B59),"",COUNTIF(Codes!EM60,1))</f>
        <v/>
      </c>
      <c r="EL53" s="54" t="str">
        <f>IF(ISBLANK(Paramètres!$B59),"",COUNTIF(Codes!EN60,1))</f>
        <v/>
      </c>
      <c r="EM53" s="54" t="str">
        <f>IF(ISBLANK(Paramètres!$B59),"",COUNTIF(Codes!EO60,1))</f>
        <v/>
      </c>
      <c r="EN53" s="54" t="str">
        <f>IF(ISBLANK(Paramètres!$B59),"",COUNTIF(Codes!EP60,1))</f>
        <v/>
      </c>
      <c r="EO53" s="54" t="str">
        <f>IF(ISBLANK(Paramètres!$B59),"",COUNTIF(Codes!EQ60,1))</f>
        <v/>
      </c>
      <c r="EP53" s="54" t="str">
        <f>IF(ISBLANK(Paramètres!$B59),"",COUNTIF(Codes!ER60,1))</f>
        <v/>
      </c>
      <c r="EQ53" s="54" t="str">
        <f>IF(ISBLANK(Paramètres!$B59),"",COUNTIF(Codes!ES60,1))</f>
        <v/>
      </c>
      <c r="ER53" s="54" t="str">
        <f>IF(ISBLANK(Paramètres!$B59),"",COUNTIF(Codes!ET60,1))</f>
        <v/>
      </c>
      <c r="ES53" s="54" t="str">
        <f>IF(ISBLANK(Paramètres!$B59),"",COUNTIF(Codes!EU60,1))</f>
        <v/>
      </c>
      <c r="ET53" s="54" t="str">
        <f>IF(ISBLANK(Paramètres!$B59),"",COUNTIF(Codes!EV60,1))</f>
        <v/>
      </c>
      <c r="EU53" s="54" t="str">
        <f>IF(ISBLANK(Paramètres!$B59),"",COUNTIF(Codes!EW60,1))</f>
        <v/>
      </c>
      <c r="EV53" s="54" t="str">
        <f>IF(ISBLANK(Paramètres!$B59),"",COUNTIF(Codes!EX60,1))</f>
        <v/>
      </c>
      <c r="EW53" s="54" t="str">
        <f>IF(ISBLANK(Paramètres!$B59),"",COUNTIF(Codes!EY60,1))</f>
        <v/>
      </c>
      <c r="EX53" s="54" t="str">
        <f>IF(ISBLANK(Paramètres!$B59),"",COUNTIF(Codes!EZ60,1))</f>
        <v/>
      </c>
      <c r="EY53" s="54" t="str">
        <f>IF(ISBLANK(Paramètres!$B59),"",COUNTIF(Codes!FA60,1))</f>
        <v/>
      </c>
      <c r="EZ53" s="54" t="str">
        <f>IF(ISBLANK(Paramètres!$B59),"",COUNTIF(Codes!FB60,1))</f>
        <v/>
      </c>
      <c r="FA53" s="54" t="str">
        <f>IF(ISBLANK(Paramètres!$B59),"",COUNTIF(Codes!FC60,1))</f>
        <v/>
      </c>
      <c r="FB53" s="54" t="str">
        <f>IF(ISBLANK(Paramètres!$B59),"",COUNTIF(Codes!FD60,1))</f>
        <v/>
      </c>
      <c r="FC53" s="54" t="str">
        <f>IF(ISBLANK(Paramètres!$B59),"",COUNTIF(Codes!FE60,1))</f>
        <v/>
      </c>
      <c r="FD53" s="54" t="str">
        <f>IF(ISBLANK(Paramètres!$B59),"",COUNTIF(Codes!FF60,1))</f>
        <v/>
      </c>
      <c r="FE53" s="54" t="str">
        <f>IF(ISBLANK(Paramètres!$B59),"",COUNTIF(Codes!FG60,1))</f>
        <v/>
      </c>
      <c r="FF53" s="54" t="str">
        <f>IF(ISBLANK(Paramètres!$B59),"",COUNTIF(Codes!FH60,1))</f>
        <v/>
      </c>
      <c r="FG53" s="54" t="str">
        <f>IF(ISBLANK(Paramètres!$B59),"",COUNTIF(Codes!FI60,1))</f>
        <v/>
      </c>
      <c r="FH53" s="54" t="str">
        <f>IF(ISBLANK(Paramètres!$B59),"",COUNTIF(Codes!FJ60,1))</f>
        <v/>
      </c>
      <c r="FI53" s="54" t="str">
        <f>IF(ISBLANK(Paramètres!$B59),"",COUNTIF(Codes!FK60,1))</f>
        <v/>
      </c>
      <c r="FJ53" s="54" t="str">
        <f>IF(ISBLANK(Paramètres!$B59),"",COUNTIF(Codes!FL60,1))</f>
        <v/>
      </c>
      <c r="FK53" s="54" t="str">
        <f>IF(ISBLANK(Paramètres!$B59),"",COUNTIF(Codes!FM60,1))</f>
        <v/>
      </c>
      <c r="FL53" s="54" t="str">
        <f>IF(ISBLANK(Paramètres!$B59),"",COUNTIF(Codes!FN60,1))</f>
        <v/>
      </c>
      <c r="FM53" s="54" t="str">
        <f>IF(ISBLANK(Paramètres!$B59),"",COUNTIF(Codes!FO60,1))</f>
        <v/>
      </c>
      <c r="FN53" s="54" t="str">
        <f>IF(ISBLANK(Paramètres!$B59),"",COUNTIF(Codes!FP60,1))</f>
        <v/>
      </c>
      <c r="FO53" s="54" t="str">
        <f>IF(ISBLANK(Paramètres!$B59),"",COUNTIF(Codes!FQ60,1))</f>
        <v/>
      </c>
      <c r="FP53" s="54" t="str">
        <f>IF(ISBLANK(Paramètres!$B59),"",COUNTIF(Codes!FR60,1))</f>
        <v/>
      </c>
      <c r="FQ53" s="54" t="str">
        <f>IF(ISBLANK(Paramètres!$B59),"",COUNTIF(Codes!FS60,1))</f>
        <v/>
      </c>
      <c r="FR53" s="54" t="str">
        <f>IF(ISBLANK(Paramètres!$B59),"",COUNTIF(Codes!FT60,1))</f>
        <v/>
      </c>
      <c r="FS53" s="54" t="str">
        <f>IF(ISBLANK(Paramètres!$B59),"",COUNTIF(Codes!FU60,1))</f>
        <v/>
      </c>
      <c r="FT53" s="54" t="str">
        <f>IF(ISBLANK(Paramètres!$B59),"",COUNTIF(Codes!FV60,1))</f>
        <v/>
      </c>
      <c r="FU53" s="54" t="str">
        <f>IF(ISBLANK(Paramètres!$B59),"",COUNTIF(Codes!FW60,1))</f>
        <v/>
      </c>
      <c r="FV53" s="54" t="str">
        <f>IF(ISBLANK(Paramètres!$B59),"",COUNTIF(Codes!FX60,1))</f>
        <v/>
      </c>
      <c r="FW53" s="54" t="str">
        <f>IF(ISBLANK(Paramètres!$B59),"",COUNTIF(Codes!FY60,1))</f>
        <v/>
      </c>
      <c r="FX53" s="54" t="str">
        <f>IF(ISBLANK(Paramètres!$B59),"",COUNTIF(Codes!FZ60,1))</f>
        <v/>
      </c>
      <c r="FY53" s="54" t="str">
        <f>IF(ISBLANK(Paramètres!$B59),"",COUNTIF(Codes!GA60,1))</f>
        <v/>
      </c>
      <c r="FZ53" s="54" t="str">
        <f>IF(ISBLANK(Paramètres!$B59),"",COUNTIF(Codes!GB60,1))</f>
        <v/>
      </c>
      <c r="GA53" s="54" t="str">
        <f>IF(ISBLANK(Paramètres!$B59),"",COUNTIF(Codes!GC60,1))</f>
        <v/>
      </c>
      <c r="GB53" s="54" t="str">
        <f>IF(ISBLANK(Paramètres!$B59),"",COUNTIF(Codes!GD60,1))</f>
        <v/>
      </c>
      <c r="GC53" s="54" t="str">
        <f>IF(ISBLANK(Paramètres!$B59),"",COUNTIF(Codes!GE60,1))</f>
        <v/>
      </c>
      <c r="GD53" s="54" t="str">
        <f>IF(ISBLANK(Paramètres!$B59),"",COUNTIF(Codes!GF60,1))</f>
        <v/>
      </c>
      <c r="GE53" s="54" t="str">
        <f>IF(ISBLANK(Paramètres!$B59),"",COUNTIF(Codes!GG60,1))</f>
        <v/>
      </c>
      <c r="GF53" s="54" t="str">
        <f>IF(ISBLANK(Paramètres!$B59),"",COUNTIF(Codes!GH60,1))</f>
        <v/>
      </c>
      <c r="GG53" s="54" t="str">
        <f>IF(ISBLANK(Paramètres!$B59),"",COUNTIF(Codes!GI60,1))</f>
        <v/>
      </c>
      <c r="GH53" s="54" t="str">
        <f>IF(ISBLANK(Paramètres!$B59),"",COUNTIF(Codes!GJ60,1))</f>
        <v/>
      </c>
      <c r="GI53" s="54" t="str">
        <f>IF(ISBLANK(Paramètres!$B59),"",COUNTIF(Codes!GK60,1))</f>
        <v/>
      </c>
      <c r="GJ53" s="54" t="str">
        <f>IF(ISBLANK(Paramètres!$B59),"",COUNTIF(Codes!GL60,1))</f>
        <v/>
      </c>
      <c r="GK53" s="54" t="str">
        <f>IF(ISBLANK(Paramètres!$B59),"",COUNTIF(Codes!GM60,1))</f>
        <v/>
      </c>
      <c r="GL53" s="54" t="str">
        <f>IF(ISBLANK(Paramètres!$B59),"",COUNTIF(Codes!GN60,1))</f>
        <v/>
      </c>
      <c r="GM53" s="54" t="str">
        <f>IF(ISBLANK(Paramètres!B59),"",AVERAGE(B53:CX53))</f>
        <v/>
      </c>
      <c r="GN53" s="54" t="str">
        <f>IF(ISBLANK(Paramètres!B59),"",AVERAGE(CY53:GL53))</f>
        <v/>
      </c>
      <c r="GO53" s="54" t="str">
        <f>IF(ISBLANK(Paramètres!B59),"",AVERAGE(C53:GL53))</f>
        <v/>
      </c>
      <c r="GP53" s="54" t="str">
        <f>IF(ISBLANK(Paramètres!B59),"",AVERAGE(CY53:DZ53))</f>
        <v/>
      </c>
      <c r="GQ53" s="54" t="str">
        <f>IF(ISBLANK(Paramètres!B59),"",AVERAGE(EA53:FK53))</f>
        <v/>
      </c>
      <c r="GR53" s="54" t="str">
        <f>IF(ISBLANK(Paramètres!B59),"",AVERAGE(FL53:FW53))</f>
        <v/>
      </c>
      <c r="GS53" s="54" t="str">
        <f>IF(ISBLANK(Paramètres!B59),"",AVERAGE(FX53:GL53))</f>
        <v/>
      </c>
      <c r="GT53" s="54" t="str">
        <f>IF(ISBLANK(Paramètres!B59),"",AVERAGE(Calculs!M53:R53,Calculs!AN53:AY53,Calculs!BE53:BI53,Calculs!BT53:BX53,Calculs!CD53:CO53))</f>
        <v/>
      </c>
      <c r="GU53" s="54" t="str">
        <f>IF(ISBLANK(Paramètres!B59),"",AVERAGE(Calculs!AI53:AM53,Calculs!BJ53:BP53,Calculs!BY53:CC53))</f>
        <v/>
      </c>
      <c r="GV53" s="54" t="str">
        <f>IF(ISBLANK(Paramètres!B59),"",AVERAGE(Calculs!B53:L53,Calculs!S53:AH53,Calculs!AZ53:BD53,Calculs!BQ53:BS53))</f>
        <v/>
      </c>
      <c r="GW53" s="54" t="str">
        <f>IF(ISBLANK(Paramètres!B59),"",AVERAGE(CP53:CX53))</f>
        <v/>
      </c>
    </row>
    <row r="54" spans="1:205" s="23" customFormat="1" ht="24" customHeight="1" thickBot="1" x14ac:dyDescent="0.4">
      <c r="A54" s="266" t="str">
        <f>Codes!C61</f>
        <v/>
      </c>
      <c r="B54" s="54" t="str">
        <f>IF(ISBLANK(Paramètres!$B60),"",COUNTIF(Codes!D61,1))</f>
        <v/>
      </c>
      <c r="C54" s="54" t="str">
        <f>IF(ISBLANK(Paramètres!$B60),"",COUNTIF(Codes!E61,1))</f>
        <v/>
      </c>
      <c r="D54" s="54" t="str">
        <f>IF(ISBLANK(Paramètres!$B60),"",COUNTIF(Codes!F61,1))</f>
        <v/>
      </c>
      <c r="E54" s="54" t="str">
        <f>IF(ISBLANK(Paramètres!$B60),"",COUNTIF(Codes!G61,1))</f>
        <v/>
      </c>
      <c r="F54" s="54" t="str">
        <f>IF(ISBLANK(Paramètres!$B60),"",COUNTIF(Codes!H61,1))</f>
        <v/>
      </c>
      <c r="G54" s="54" t="str">
        <f>IF(ISBLANK(Paramètres!$B60),"",COUNTIF(Codes!I61,1))</f>
        <v/>
      </c>
      <c r="H54" s="54" t="str">
        <f>IF(ISBLANK(Paramètres!$B60),"",COUNTIF(Codes!J61,1))</f>
        <v/>
      </c>
      <c r="I54" s="54" t="str">
        <f>IF(ISBLANK(Paramètres!$B60),"",COUNTIF(Codes!K61,1))</f>
        <v/>
      </c>
      <c r="J54" s="54" t="str">
        <f>IF(ISBLANK(Paramètres!$B60),"",COUNTIF(Codes!L61,1))</f>
        <v/>
      </c>
      <c r="K54" s="54" t="str">
        <f>IF(ISBLANK(Paramètres!$B60),"",COUNTIF(Codes!M61,1))</f>
        <v/>
      </c>
      <c r="L54" s="54" t="str">
        <f>IF(ISBLANK(Paramètres!$B60),"",COUNTIF(Codes!N61,1))</f>
        <v/>
      </c>
      <c r="M54" s="54" t="str">
        <f>IF(ISBLANK(Paramètres!$B60),"",COUNTIF(Codes!O61,1))</f>
        <v/>
      </c>
      <c r="N54" s="54" t="str">
        <f>IF(ISBLANK(Paramètres!$B60),"",COUNTIF(Codes!P61,1))</f>
        <v/>
      </c>
      <c r="O54" s="54" t="str">
        <f>IF(ISBLANK(Paramètres!$B60),"",COUNTIF(Codes!Q61,1))</f>
        <v/>
      </c>
      <c r="P54" s="54" t="str">
        <f>IF(ISBLANK(Paramètres!$B60),"",COUNTIF(Codes!R61,1))</f>
        <v/>
      </c>
      <c r="Q54" s="54" t="str">
        <f>IF(ISBLANK(Paramètres!$B60),"",COUNTIF(Codes!S61,1))</f>
        <v/>
      </c>
      <c r="R54" s="54" t="str">
        <f>IF(ISBLANK(Paramètres!$B60),"",COUNTIF(Codes!T61,1))</f>
        <v/>
      </c>
      <c r="S54" s="54" t="str">
        <f>IF(ISBLANK(Paramètres!$B60),"",COUNTIF(Codes!U61,1))</f>
        <v/>
      </c>
      <c r="T54" s="54" t="str">
        <f>IF(ISBLANK(Paramètres!$B60),"",COUNTIF(Codes!V61,1))</f>
        <v/>
      </c>
      <c r="U54" s="54" t="str">
        <f>IF(ISBLANK(Paramètres!$B60),"",COUNTIF(Codes!W61,1))</f>
        <v/>
      </c>
      <c r="V54" s="54" t="str">
        <f>IF(ISBLANK(Paramètres!$B60),"",COUNTIF(Codes!X61,1))</f>
        <v/>
      </c>
      <c r="W54" s="54" t="str">
        <f>IF(ISBLANK(Paramètres!$B60),"",COUNTIF(Codes!Y61,1))</f>
        <v/>
      </c>
      <c r="X54" s="54" t="str">
        <f>IF(ISBLANK(Paramètres!$B60),"",COUNTIF(Codes!Z61,1))</f>
        <v/>
      </c>
      <c r="Y54" s="54" t="str">
        <f>IF(ISBLANK(Paramètres!$B60),"",COUNTIF(Codes!AA61,1))</f>
        <v/>
      </c>
      <c r="Z54" s="54" t="str">
        <f>IF(ISBLANK(Paramètres!$B60),"",COUNTIF(Codes!AB61,1))</f>
        <v/>
      </c>
      <c r="AA54" s="54" t="str">
        <f>IF(ISBLANK(Paramètres!$B60),"",COUNTIF(Codes!AC61,1))</f>
        <v/>
      </c>
      <c r="AB54" s="54" t="str">
        <f>IF(ISBLANK(Paramètres!$B60),"",COUNTIF(Codes!AD61,1))</f>
        <v/>
      </c>
      <c r="AC54" s="54" t="str">
        <f>IF(ISBLANK(Paramètres!$B60),"",COUNTIF(Codes!AE61,1))</f>
        <v/>
      </c>
      <c r="AD54" s="54" t="str">
        <f>IF(ISBLANK(Paramètres!$B60),"",COUNTIF(Codes!AF61,1))</f>
        <v/>
      </c>
      <c r="AE54" s="54" t="str">
        <f>IF(ISBLANK(Paramètres!$B60),"",COUNTIF(Codes!AG61,1))</f>
        <v/>
      </c>
      <c r="AF54" s="54" t="str">
        <f>IF(ISBLANK(Paramètres!$B60),"",COUNTIF(Codes!AH61,1))</f>
        <v/>
      </c>
      <c r="AG54" s="54" t="str">
        <f>IF(ISBLANK(Paramètres!$B60),"",COUNTIF(Codes!AI61,1))</f>
        <v/>
      </c>
      <c r="AH54" s="54" t="str">
        <f>IF(ISBLANK(Paramètres!$B60),"",COUNTIF(Codes!AJ61,1))</f>
        <v/>
      </c>
      <c r="AI54" s="54" t="str">
        <f>IF(ISBLANK(Paramètres!$B60),"",COUNTIF(Codes!AK61,1))</f>
        <v/>
      </c>
      <c r="AJ54" s="54" t="str">
        <f>IF(ISBLANK(Paramètres!$B60),"",COUNTIF(Codes!AL61,1))</f>
        <v/>
      </c>
      <c r="AK54" s="54" t="str">
        <f>IF(ISBLANK(Paramètres!$B60),"",COUNTIF(Codes!AM61,1))</f>
        <v/>
      </c>
      <c r="AL54" s="54" t="str">
        <f>IF(ISBLANK(Paramètres!$B60),"",COUNTIF(Codes!AN61,1))</f>
        <v/>
      </c>
      <c r="AM54" s="54" t="str">
        <f>IF(ISBLANK(Paramètres!$B60),"",COUNTIF(Codes!AO61,1))</f>
        <v/>
      </c>
      <c r="AN54" s="54" t="str">
        <f>IF(ISBLANK(Paramètres!$B60),"",COUNTIF(Codes!AP61,1))</f>
        <v/>
      </c>
      <c r="AO54" s="54" t="str">
        <f>IF(ISBLANK(Paramètres!$B60),"",COUNTIF(Codes!AQ61,1))</f>
        <v/>
      </c>
      <c r="AP54" s="54" t="str">
        <f>IF(ISBLANK(Paramètres!$B60),"",COUNTIF(Codes!AR61,1))</f>
        <v/>
      </c>
      <c r="AQ54" s="54" t="str">
        <f>IF(ISBLANK(Paramètres!$B60),"",COUNTIF(Codes!AS61,1))</f>
        <v/>
      </c>
      <c r="AR54" s="54" t="str">
        <f>IF(ISBLANK(Paramètres!$B60),"",COUNTIF(Codes!AT61,1))</f>
        <v/>
      </c>
      <c r="AS54" s="54" t="str">
        <f>IF(ISBLANK(Paramètres!$B60),"",COUNTIF(Codes!AU61,1))</f>
        <v/>
      </c>
      <c r="AT54" s="54" t="str">
        <f>IF(ISBLANK(Paramètres!$B60),"",COUNTIF(Codes!AV61,1))</f>
        <v/>
      </c>
      <c r="AU54" s="54" t="str">
        <f>IF(ISBLANK(Paramètres!$B60),"",COUNTIF(Codes!AW61,1))</f>
        <v/>
      </c>
      <c r="AV54" s="54" t="str">
        <f>IF(ISBLANK(Paramètres!$B60),"",COUNTIF(Codes!AX61,1))</f>
        <v/>
      </c>
      <c r="AW54" s="54" t="str">
        <f>IF(ISBLANK(Paramètres!$B60),"",COUNTIF(Codes!AY61,1))</f>
        <v/>
      </c>
      <c r="AX54" s="54" t="str">
        <f>IF(ISBLANK(Paramètres!$B60),"",COUNTIF(Codes!AZ61,1))</f>
        <v/>
      </c>
      <c r="AY54" s="54" t="str">
        <f>IF(ISBLANK(Paramètres!$B60),"",COUNTIF(Codes!BA61,1))</f>
        <v/>
      </c>
      <c r="AZ54" s="54" t="str">
        <f>IF(ISBLANK(Paramètres!$B60),"",COUNTIF(Codes!BB61,1))</f>
        <v/>
      </c>
      <c r="BA54" s="54" t="str">
        <f>IF(ISBLANK(Paramètres!$B60),"",COUNTIF(Codes!BC61,1))</f>
        <v/>
      </c>
      <c r="BB54" s="54" t="str">
        <f>IF(ISBLANK(Paramètres!$B60),"",COUNTIF(Codes!BD61,1))</f>
        <v/>
      </c>
      <c r="BC54" s="54" t="str">
        <f>IF(ISBLANK(Paramètres!$B60),"",COUNTIF(Codes!BE61,1))</f>
        <v/>
      </c>
      <c r="BD54" s="54" t="str">
        <f>IF(ISBLANK(Paramètres!$B60),"",COUNTIF(Codes!BF61,1))</f>
        <v/>
      </c>
      <c r="BE54" s="54" t="str">
        <f>IF(ISBLANK(Paramètres!$B60),"",COUNTIF(Codes!BG61,1))</f>
        <v/>
      </c>
      <c r="BF54" s="54" t="str">
        <f>IF(ISBLANK(Paramètres!$B60),"",COUNTIF(Codes!BH61,1))</f>
        <v/>
      </c>
      <c r="BG54" s="54" t="str">
        <f>IF(ISBLANK(Paramètres!$B60),"",COUNTIF(Codes!BI61,1))</f>
        <v/>
      </c>
      <c r="BH54" s="54" t="str">
        <f>IF(ISBLANK(Paramètres!$B60),"",COUNTIF(Codes!BJ61,1))</f>
        <v/>
      </c>
      <c r="BI54" s="54" t="str">
        <f>IF(ISBLANK(Paramètres!$B60),"",COUNTIF(Codes!BK61,1))</f>
        <v/>
      </c>
      <c r="BJ54" s="54" t="str">
        <f>IF(ISBLANK(Paramètres!$B60),"",COUNTIF(Codes!BL61,1))</f>
        <v/>
      </c>
      <c r="BK54" s="54" t="str">
        <f>IF(ISBLANK(Paramètres!$B60),"",COUNTIF(Codes!BM61,1))</f>
        <v/>
      </c>
      <c r="BL54" s="54" t="str">
        <f>IF(ISBLANK(Paramètres!$B60),"",COUNTIF(Codes!BN61,1))</f>
        <v/>
      </c>
      <c r="BM54" s="54" t="str">
        <f>IF(ISBLANK(Paramètres!$B60),"",COUNTIF(Codes!BO61,1))</f>
        <v/>
      </c>
      <c r="BN54" s="54" t="str">
        <f>IF(ISBLANK(Paramètres!$B60),"",COUNTIF(Codes!BP61,1))</f>
        <v/>
      </c>
      <c r="BO54" s="54" t="str">
        <f>IF(ISBLANK(Paramètres!$B60),"",COUNTIF(Codes!BQ61,1))</f>
        <v/>
      </c>
      <c r="BP54" s="54" t="str">
        <f>IF(ISBLANK(Paramètres!$B60),"",COUNTIF(Codes!BR61,1))</f>
        <v/>
      </c>
      <c r="BQ54" s="54" t="str">
        <f>IF(ISBLANK(Paramètres!$B60),"",COUNTIF(Codes!BS61,1))</f>
        <v/>
      </c>
      <c r="BR54" s="54" t="str">
        <f>IF(ISBLANK(Paramètres!$B60),"",COUNTIF(Codes!BT61,1))</f>
        <v/>
      </c>
      <c r="BS54" s="54" t="str">
        <f>IF(ISBLANK(Paramètres!$B60),"",COUNTIF(Codes!BU61,1))</f>
        <v/>
      </c>
      <c r="BT54" s="54" t="str">
        <f>IF(ISBLANK(Paramètres!$B60),"",COUNTIF(Codes!BV61,1))</f>
        <v/>
      </c>
      <c r="BU54" s="54" t="str">
        <f>IF(ISBLANK(Paramètres!$B60),"",COUNTIF(Codes!BW61,1))</f>
        <v/>
      </c>
      <c r="BV54" s="54" t="str">
        <f>IF(ISBLANK(Paramètres!$B60),"",COUNTIF(Codes!BX61,1))</f>
        <v/>
      </c>
      <c r="BW54" s="54" t="str">
        <f>IF(ISBLANK(Paramètres!$B60),"",COUNTIF(Codes!BY61,1))</f>
        <v/>
      </c>
      <c r="BX54" s="54" t="str">
        <f>IF(ISBLANK(Paramètres!$B60),"",COUNTIF(Codes!BZ61,1))</f>
        <v/>
      </c>
      <c r="BY54" s="54" t="str">
        <f>IF(ISBLANK(Paramètres!$B60),"",COUNTIF(Codes!CA61,1))</f>
        <v/>
      </c>
      <c r="BZ54" s="54" t="str">
        <f>IF(ISBLANK(Paramètres!$B60),"",COUNTIF(Codes!CB61,1))</f>
        <v/>
      </c>
      <c r="CA54" s="54" t="str">
        <f>IF(ISBLANK(Paramètres!$B60),"",COUNTIF(Codes!CC61,1))</f>
        <v/>
      </c>
      <c r="CB54" s="54" t="str">
        <f>IF(ISBLANK(Paramètres!$B60),"",COUNTIF(Codes!CD61,1))</f>
        <v/>
      </c>
      <c r="CC54" s="54" t="str">
        <f>IF(ISBLANK(Paramètres!$B60),"",COUNTIF(Codes!CE61,1))</f>
        <v/>
      </c>
      <c r="CD54" s="54" t="str">
        <f>IF(ISBLANK(Paramètres!$B60),"",COUNTIF(Codes!CF61,1))</f>
        <v/>
      </c>
      <c r="CE54" s="54" t="str">
        <f>IF(ISBLANK(Paramètres!$B60),"",COUNTIF(Codes!CG61,1))</f>
        <v/>
      </c>
      <c r="CF54" s="54" t="str">
        <f>IF(ISBLANK(Paramètres!$B60),"",COUNTIF(Codes!CH61,1))</f>
        <v/>
      </c>
      <c r="CG54" s="54" t="str">
        <f>IF(ISBLANK(Paramètres!$B60),"",COUNTIF(Codes!CI61,1))</f>
        <v/>
      </c>
      <c r="CH54" s="54" t="str">
        <f>IF(ISBLANK(Paramètres!$B60),"",COUNTIF(Codes!CJ61,1))</f>
        <v/>
      </c>
      <c r="CI54" s="54" t="str">
        <f>IF(ISBLANK(Paramètres!$B60),"",COUNTIF(Codes!CK61,1))</f>
        <v/>
      </c>
      <c r="CJ54" s="54" t="str">
        <f>IF(ISBLANK(Paramètres!$B60),"",COUNTIF(Codes!CL61,1))</f>
        <v/>
      </c>
      <c r="CK54" s="54" t="str">
        <f>IF(ISBLANK(Paramètres!$B60),"",COUNTIF(Codes!CM61,1))</f>
        <v/>
      </c>
      <c r="CL54" s="54" t="str">
        <f>IF(ISBLANK(Paramètres!$B60),"",COUNTIF(Codes!CN61,1))</f>
        <v/>
      </c>
      <c r="CM54" s="54" t="str">
        <f>IF(ISBLANK(Paramètres!$B60),"",COUNTIF(Codes!CO61,1))</f>
        <v/>
      </c>
      <c r="CN54" s="54" t="str">
        <f>IF(ISBLANK(Paramètres!$B60),"",COUNTIF(Codes!CP61,1))</f>
        <v/>
      </c>
      <c r="CO54" s="54" t="str">
        <f>IF(ISBLANK(Paramètres!$B60),"",COUNTIF(Codes!CQ61,1))</f>
        <v/>
      </c>
      <c r="CP54" s="54" t="str">
        <f>IF(ISBLANK(Paramètres!$B60),"",COUNTIF(Codes!CR61,1))</f>
        <v/>
      </c>
      <c r="CQ54" s="54" t="str">
        <f>IF(ISBLANK(Paramètres!$B60),"",COUNTIF(Codes!CS61,1))</f>
        <v/>
      </c>
      <c r="CR54" s="54" t="str">
        <f>IF(ISBLANK(Paramètres!$B60),"",COUNTIF(Codes!CT61,1))</f>
        <v/>
      </c>
      <c r="CS54" s="54" t="str">
        <f>IF(ISBLANK(Paramètres!$B60),"",COUNTIF(Codes!CU61,1))</f>
        <v/>
      </c>
      <c r="CT54" s="54" t="str">
        <f>IF(ISBLANK(Paramètres!$B60),"",COUNTIF(Codes!CV61,1))</f>
        <v/>
      </c>
      <c r="CU54" s="54" t="str">
        <f>IF(ISBLANK(Paramètres!$B60),"",COUNTIF(Codes!CW61,1))</f>
        <v/>
      </c>
      <c r="CV54" s="54" t="str">
        <f>IF(ISBLANK(Paramètres!$B60),"",COUNTIF(Codes!CX61,1))</f>
        <v/>
      </c>
      <c r="CW54" s="54" t="str">
        <f>IF(ISBLANK(Paramètres!$B60),"",COUNTIF(Codes!CY61,1))</f>
        <v/>
      </c>
      <c r="CX54" s="54" t="str">
        <f>IF(ISBLANK(Paramètres!$B60),"",COUNTIF(Codes!CZ61,1))</f>
        <v/>
      </c>
      <c r="CY54" s="54" t="str">
        <f>IF(ISBLANK(Paramètres!$B60),"",COUNTIF(Codes!DA61,1))</f>
        <v/>
      </c>
      <c r="CZ54" s="54" t="str">
        <f>IF(ISBLANK(Paramètres!$B60),"",COUNTIF(Codes!DB61,1))</f>
        <v/>
      </c>
      <c r="DA54" s="54" t="str">
        <f>IF(ISBLANK(Paramètres!$B60),"",COUNTIF(Codes!DC61,1))</f>
        <v/>
      </c>
      <c r="DB54" s="54" t="str">
        <f>IF(ISBLANK(Paramètres!$B60),"",COUNTIF(Codes!DD61,1))</f>
        <v/>
      </c>
      <c r="DC54" s="54" t="str">
        <f>IF(ISBLANK(Paramètres!$B60),"",COUNTIF(Codes!DE61,1))</f>
        <v/>
      </c>
      <c r="DD54" s="54" t="str">
        <f>IF(ISBLANK(Paramètres!$B60),"",COUNTIF(Codes!DF61,1))</f>
        <v/>
      </c>
      <c r="DE54" s="54" t="str">
        <f>IF(ISBLANK(Paramètres!$B60),"",COUNTIF(Codes!DG61,1))</f>
        <v/>
      </c>
      <c r="DF54" s="54" t="str">
        <f>IF(ISBLANK(Paramètres!$B60),"",COUNTIF(Codes!DH61,1))</f>
        <v/>
      </c>
      <c r="DG54" s="54" t="str">
        <f>IF(ISBLANK(Paramètres!$B60),"",COUNTIF(Codes!DI61,1))</f>
        <v/>
      </c>
      <c r="DH54" s="54" t="str">
        <f>IF(ISBLANK(Paramètres!$B60),"",COUNTIF(Codes!DJ61,1))</f>
        <v/>
      </c>
      <c r="DI54" s="54" t="str">
        <f>IF(ISBLANK(Paramètres!$B60),"",COUNTIF(Codes!DK61,1))</f>
        <v/>
      </c>
      <c r="DJ54" s="54" t="str">
        <f>IF(ISBLANK(Paramètres!$B60),"",COUNTIF(Codes!DL61,1))</f>
        <v/>
      </c>
      <c r="DK54" s="54" t="str">
        <f>IF(ISBLANK(Paramètres!$B60),"",COUNTIF(Codes!DM61,1))</f>
        <v/>
      </c>
      <c r="DL54" s="54" t="str">
        <f>IF(ISBLANK(Paramètres!$B60),"",COUNTIF(Codes!DN61,1))</f>
        <v/>
      </c>
      <c r="DM54" s="54" t="str">
        <f>IF(ISBLANK(Paramètres!$B60),"",COUNTIF(Codes!DO61,1))</f>
        <v/>
      </c>
      <c r="DN54" s="54" t="str">
        <f>IF(ISBLANK(Paramètres!$B60),"",COUNTIF(Codes!DP61,1))</f>
        <v/>
      </c>
      <c r="DO54" s="54" t="str">
        <f>IF(ISBLANK(Paramètres!$B60),"",COUNTIF(Codes!DQ61,1))</f>
        <v/>
      </c>
      <c r="DP54" s="54" t="str">
        <f>IF(ISBLANK(Paramètres!$B60),"",COUNTIF(Codes!DR61,1))</f>
        <v/>
      </c>
      <c r="DQ54" s="54" t="str">
        <f>IF(ISBLANK(Paramètres!$B60),"",COUNTIF(Codes!DS61,1))</f>
        <v/>
      </c>
      <c r="DR54" s="54" t="str">
        <f>IF(ISBLANK(Paramètres!$B60),"",COUNTIF(Codes!DT61,1))</f>
        <v/>
      </c>
      <c r="DS54" s="54" t="str">
        <f>IF(ISBLANK(Paramètres!$B60),"",COUNTIF(Codes!DU61,1))</f>
        <v/>
      </c>
      <c r="DT54" s="54" t="str">
        <f>IF(ISBLANK(Paramètres!$B60),"",COUNTIF(Codes!DV61,1))</f>
        <v/>
      </c>
      <c r="DU54" s="54" t="str">
        <f>IF(ISBLANK(Paramètres!$B60),"",COUNTIF(Codes!DW61,1))</f>
        <v/>
      </c>
      <c r="DV54" s="54" t="str">
        <f>IF(ISBLANK(Paramètres!$B60),"",COUNTIF(Codes!DX61,1))</f>
        <v/>
      </c>
      <c r="DW54" s="54" t="str">
        <f>IF(ISBLANK(Paramètres!$B60),"",COUNTIF(Codes!DY61,1))</f>
        <v/>
      </c>
      <c r="DX54" s="54" t="str">
        <f>IF(ISBLANK(Paramètres!$B60),"",COUNTIF(Codes!DZ61,1))</f>
        <v/>
      </c>
      <c r="DY54" s="54" t="str">
        <f>IF(ISBLANK(Paramètres!$B60),"",COUNTIF(Codes!EA61,1))</f>
        <v/>
      </c>
      <c r="DZ54" s="54" t="str">
        <f>IF(ISBLANK(Paramètres!$B60),"",COUNTIF(Codes!EB61,1))</f>
        <v/>
      </c>
      <c r="EA54" s="54" t="str">
        <f>IF(ISBLANK(Paramètres!$B60),"",COUNTIF(Codes!EC61,1))</f>
        <v/>
      </c>
      <c r="EB54" s="54" t="str">
        <f>IF(ISBLANK(Paramètres!$B60),"",COUNTIF(Codes!ED61,1))</f>
        <v/>
      </c>
      <c r="EC54" s="54" t="str">
        <f>IF(ISBLANK(Paramètres!$B60),"",COUNTIF(Codes!EE61,1))</f>
        <v/>
      </c>
      <c r="ED54" s="54" t="str">
        <f>IF(ISBLANK(Paramètres!$B60),"",COUNTIF(Codes!EF61,1))</f>
        <v/>
      </c>
      <c r="EE54" s="54" t="str">
        <f>IF(ISBLANK(Paramètres!$B60),"",COUNTIF(Codes!EG61,1))</f>
        <v/>
      </c>
      <c r="EF54" s="54" t="str">
        <f>IF(ISBLANK(Paramètres!$B60),"",COUNTIF(Codes!EH61,1))</f>
        <v/>
      </c>
      <c r="EG54" s="54" t="str">
        <f>IF(ISBLANK(Paramètres!$B60),"",COUNTIF(Codes!EI61,1))</f>
        <v/>
      </c>
      <c r="EH54" s="54" t="str">
        <f>IF(ISBLANK(Paramètres!$B60),"",COUNTIF(Codes!EJ61,1))</f>
        <v/>
      </c>
      <c r="EI54" s="54" t="str">
        <f>IF(ISBLANK(Paramètres!$B60),"",COUNTIF(Codes!EK61,1))</f>
        <v/>
      </c>
      <c r="EJ54" s="54" t="str">
        <f>IF(ISBLANK(Paramètres!$B60),"",COUNTIF(Codes!EL61,1))</f>
        <v/>
      </c>
      <c r="EK54" s="54" t="str">
        <f>IF(ISBLANK(Paramètres!$B60),"",COUNTIF(Codes!EM61,1))</f>
        <v/>
      </c>
      <c r="EL54" s="54" t="str">
        <f>IF(ISBLANK(Paramètres!$B60),"",COUNTIF(Codes!EN61,1))</f>
        <v/>
      </c>
      <c r="EM54" s="54" t="str">
        <f>IF(ISBLANK(Paramètres!$B60),"",COUNTIF(Codes!EO61,1))</f>
        <v/>
      </c>
      <c r="EN54" s="54" t="str">
        <f>IF(ISBLANK(Paramètres!$B60),"",COUNTIF(Codes!EP61,1))</f>
        <v/>
      </c>
      <c r="EO54" s="54" t="str">
        <f>IF(ISBLANK(Paramètres!$B60),"",COUNTIF(Codes!EQ61,1))</f>
        <v/>
      </c>
      <c r="EP54" s="54" t="str">
        <f>IF(ISBLANK(Paramètres!$B60),"",COUNTIF(Codes!ER61,1))</f>
        <v/>
      </c>
      <c r="EQ54" s="54" t="str">
        <f>IF(ISBLANK(Paramètres!$B60),"",COUNTIF(Codes!ES61,1))</f>
        <v/>
      </c>
      <c r="ER54" s="54" t="str">
        <f>IF(ISBLANK(Paramètres!$B60),"",COUNTIF(Codes!ET61,1))</f>
        <v/>
      </c>
      <c r="ES54" s="54" t="str">
        <f>IF(ISBLANK(Paramètres!$B60),"",COUNTIF(Codes!EU61,1))</f>
        <v/>
      </c>
      <c r="ET54" s="54" t="str">
        <f>IF(ISBLANK(Paramètres!$B60),"",COUNTIF(Codes!EV61,1))</f>
        <v/>
      </c>
      <c r="EU54" s="54" t="str">
        <f>IF(ISBLANK(Paramètres!$B60),"",COUNTIF(Codes!EW61,1))</f>
        <v/>
      </c>
      <c r="EV54" s="54" t="str">
        <f>IF(ISBLANK(Paramètres!$B60),"",COUNTIF(Codes!EX61,1))</f>
        <v/>
      </c>
      <c r="EW54" s="54" t="str">
        <f>IF(ISBLANK(Paramètres!$B60),"",COUNTIF(Codes!EY61,1))</f>
        <v/>
      </c>
      <c r="EX54" s="54" t="str">
        <f>IF(ISBLANK(Paramètres!$B60),"",COUNTIF(Codes!EZ61,1))</f>
        <v/>
      </c>
      <c r="EY54" s="54" t="str">
        <f>IF(ISBLANK(Paramètres!$B60),"",COUNTIF(Codes!FA61,1))</f>
        <v/>
      </c>
      <c r="EZ54" s="54" t="str">
        <f>IF(ISBLANK(Paramètres!$B60),"",COUNTIF(Codes!FB61,1))</f>
        <v/>
      </c>
      <c r="FA54" s="54" t="str">
        <f>IF(ISBLANK(Paramètres!$B60),"",COUNTIF(Codes!FC61,1))</f>
        <v/>
      </c>
      <c r="FB54" s="54" t="str">
        <f>IF(ISBLANK(Paramètres!$B60),"",COUNTIF(Codes!FD61,1))</f>
        <v/>
      </c>
      <c r="FC54" s="54" t="str">
        <f>IF(ISBLANK(Paramètres!$B60),"",COUNTIF(Codes!FE61,1))</f>
        <v/>
      </c>
      <c r="FD54" s="54" t="str">
        <f>IF(ISBLANK(Paramètres!$B60),"",COUNTIF(Codes!FF61,1))</f>
        <v/>
      </c>
      <c r="FE54" s="54" t="str">
        <f>IF(ISBLANK(Paramètres!$B60),"",COUNTIF(Codes!FG61,1))</f>
        <v/>
      </c>
      <c r="FF54" s="54" t="str">
        <f>IF(ISBLANK(Paramètres!$B60),"",COUNTIF(Codes!FH61,1))</f>
        <v/>
      </c>
      <c r="FG54" s="54" t="str">
        <f>IF(ISBLANK(Paramètres!$B60),"",COUNTIF(Codes!FI61,1))</f>
        <v/>
      </c>
      <c r="FH54" s="54" t="str">
        <f>IF(ISBLANK(Paramètres!$B60),"",COUNTIF(Codes!FJ61,1))</f>
        <v/>
      </c>
      <c r="FI54" s="54" t="str">
        <f>IF(ISBLANK(Paramètres!$B60),"",COUNTIF(Codes!FK61,1))</f>
        <v/>
      </c>
      <c r="FJ54" s="54" t="str">
        <f>IF(ISBLANK(Paramètres!$B60),"",COUNTIF(Codes!FL61,1))</f>
        <v/>
      </c>
      <c r="FK54" s="54" t="str">
        <f>IF(ISBLANK(Paramètres!$B60),"",COUNTIF(Codes!FM61,1))</f>
        <v/>
      </c>
      <c r="FL54" s="54" t="str">
        <f>IF(ISBLANK(Paramètres!$B60),"",COUNTIF(Codes!FN61,1))</f>
        <v/>
      </c>
      <c r="FM54" s="54" t="str">
        <f>IF(ISBLANK(Paramètres!$B60),"",COUNTIF(Codes!FO61,1))</f>
        <v/>
      </c>
      <c r="FN54" s="54" t="str">
        <f>IF(ISBLANK(Paramètres!$B60),"",COUNTIF(Codes!FP61,1))</f>
        <v/>
      </c>
      <c r="FO54" s="54" t="str">
        <f>IF(ISBLANK(Paramètres!$B60),"",COUNTIF(Codes!FQ61,1))</f>
        <v/>
      </c>
      <c r="FP54" s="54" t="str">
        <f>IF(ISBLANK(Paramètres!$B60),"",COUNTIF(Codes!FR61,1))</f>
        <v/>
      </c>
      <c r="FQ54" s="54" t="str">
        <f>IF(ISBLANK(Paramètres!$B60),"",COUNTIF(Codes!FS61,1))</f>
        <v/>
      </c>
      <c r="FR54" s="54" t="str">
        <f>IF(ISBLANK(Paramètres!$B60),"",COUNTIF(Codes!FT61,1))</f>
        <v/>
      </c>
      <c r="FS54" s="54" t="str">
        <f>IF(ISBLANK(Paramètres!$B60),"",COUNTIF(Codes!FU61,1))</f>
        <v/>
      </c>
      <c r="FT54" s="54" t="str">
        <f>IF(ISBLANK(Paramètres!$B60),"",COUNTIF(Codes!FV61,1))</f>
        <v/>
      </c>
      <c r="FU54" s="54" t="str">
        <f>IF(ISBLANK(Paramètres!$B60),"",COUNTIF(Codes!FW61,1))</f>
        <v/>
      </c>
      <c r="FV54" s="54" t="str">
        <f>IF(ISBLANK(Paramètres!$B60),"",COUNTIF(Codes!FX61,1))</f>
        <v/>
      </c>
      <c r="FW54" s="54" t="str">
        <f>IF(ISBLANK(Paramètres!$B60),"",COUNTIF(Codes!FY61,1))</f>
        <v/>
      </c>
      <c r="FX54" s="54" t="str">
        <f>IF(ISBLANK(Paramètres!$B60),"",COUNTIF(Codes!FZ61,1))</f>
        <v/>
      </c>
      <c r="FY54" s="54" t="str">
        <f>IF(ISBLANK(Paramètres!$B60),"",COUNTIF(Codes!GA61,1))</f>
        <v/>
      </c>
      <c r="FZ54" s="54" t="str">
        <f>IF(ISBLANK(Paramètres!$B60),"",COUNTIF(Codes!GB61,1))</f>
        <v/>
      </c>
      <c r="GA54" s="54" t="str">
        <f>IF(ISBLANK(Paramètres!$B60),"",COUNTIF(Codes!GC61,1))</f>
        <v/>
      </c>
      <c r="GB54" s="54" t="str">
        <f>IF(ISBLANK(Paramètres!$B60),"",COUNTIF(Codes!GD61,1))</f>
        <v/>
      </c>
      <c r="GC54" s="54" t="str">
        <f>IF(ISBLANK(Paramètres!$B60),"",COUNTIF(Codes!GE61,1))</f>
        <v/>
      </c>
      <c r="GD54" s="54" t="str">
        <f>IF(ISBLANK(Paramètres!$B60),"",COUNTIF(Codes!GF61,1))</f>
        <v/>
      </c>
      <c r="GE54" s="54" t="str">
        <f>IF(ISBLANK(Paramètres!$B60),"",COUNTIF(Codes!GG61,1))</f>
        <v/>
      </c>
      <c r="GF54" s="54" t="str">
        <f>IF(ISBLANK(Paramètres!$B60),"",COUNTIF(Codes!GH61,1))</f>
        <v/>
      </c>
      <c r="GG54" s="54" t="str">
        <f>IF(ISBLANK(Paramètres!$B60),"",COUNTIF(Codes!GI61,1))</f>
        <v/>
      </c>
      <c r="GH54" s="54" t="str">
        <f>IF(ISBLANK(Paramètres!$B60),"",COUNTIF(Codes!GJ61,1))</f>
        <v/>
      </c>
      <c r="GI54" s="54" t="str">
        <f>IF(ISBLANK(Paramètres!$B60),"",COUNTIF(Codes!GK61,1))</f>
        <v/>
      </c>
      <c r="GJ54" s="54" t="str">
        <f>IF(ISBLANK(Paramètres!$B60),"",COUNTIF(Codes!GL61,1))</f>
        <v/>
      </c>
      <c r="GK54" s="54" t="str">
        <f>IF(ISBLANK(Paramètres!$B60),"",COUNTIF(Codes!GM61,1))</f>
        <v/>
      </c>
      <c r="GL54" s="54" t="str">
        <f>IF(ISBLANK(Paramètres!$B60),"",COUNTIF(Codes!GN61,1))</f>
        <v/>
      </c>
      <c r="GM54" s="54" t="str">
        <f>IF(ISBLANK(Paramètres!B60),"",AVERAGE(B54:CX54))</f>
        <v/>
      </c>
      <c r="GN54" s="54" t="str">
        <f>IF(ISBLANK(Paramètres!B60),"",AVERAGE(CY54:GL54))</f>
        <v/>
      </c>
      <c r="GO54" s="54" t="str">
        <f>IF(ISBLANK(Paramètres!B60),"",AVERAGE(C54:GL54))</f>
        <v/>
      </c>
      <c r="GP54" s="54" t="str">
        <f>IF(ISBLANK(Paramètres!B60),"",AVERAGE(CY54:DZ54))</f>
        <v/>
      </c>
      <c r="GQ54" s="54" t="str">
        <f>IF(ISBLANK(Paramètres!B60),"",AVERAGE(EA54:FK54))</f>
        <v/>
      </c>
      <c r="GR54" s="54" t="str">
        <f>IF(ISBLANK(Paramètres!B60),"",AVERAGE(FL54:FW54))</f>
        <v/>
      </c>
      <c r="GS54" s="54" t="str">
        <f>IF(ISBLANK(Paramètres!B60),"",AVERAGE(FX54:GL54))</f>
        <v/>
      </c>
      <c r="GT54" s="54" t="str">
        <f>IF(ISBLANK(Paramètres!B60),"",AVERAGE(Calculs!M54:R54,Calculs!AN54:AY54,Calculs!BE54:BI54,Calculs!BT54:BX54,Calculs!CD54:CO54))</f>
        <v/>
      </c>
      <c r="GU54" s="54" t="str">
        <f>IF(ISBLANK(Paramètres!B60),"",AVERAGE(Calculs!AI54:AM54,Calculs!BJ54:BP54,Calculs!BY54:CC54))</f>
        <v/>
      </c>
      <c r="GV54" s="54" t="str">
        <f>IF(ISBLANK(Paramètres!B60),"",AVERAGE(Calculs!B54:L54,Calculs!S54:AH54,Calculs!AZ54:BD54,Calculs!BQ54:BS54))</f>
        <v/>
      </c>
      <c r="GW54" s="54" t="str">
        <f>IF(ISBLANK(Paramètres!B60),"",AVERAGE(CP54:CX54))</f>
        <v/>
      </c>
    </row>
    <row r="55" spans="1:205" s="23" customFormat="1" ht="24" customHeight="1" thickBot="1" x14ac:dyDescent="0.4">
      <c r="A55" s="266" t="str">
        <f>Codes!C62</f>
        <v/>
      </c>
      <c r="B55" s="54" t="str">
        <f>IF(ISBLANK(Paramètres!$B61),"",COUNTIF(Codes!D62,1))</f>
        <v/>
      </c>
      <c r="C55" s="54" t="str">
        <f>IF(ISBLANK(Paramètres!$B61),"",COUNTIF(Codes!E62,1))</f>
        <v/>
      </c>
      <c r="D55" s="54" t="str">
        <f>IF(ISBLANK(Paramètres!$B61),"",COUNTIF(Codes!F62,1))</f>
        <v/>
      </c>
      <c r="E55" s="54" t="str">
        <f>IF(ISBLANK(Paramètres!$B61),"",COUNTIF(Codes!G62,1))</f>
        <v/>
      </c>
      <c r="F55" s="54" t="str">
        <f>IF(ISBLANK(Paramètres!$B61),"",COUNTIF(Codes!H62,1))</f>
        <v/>
      </c>
      <c r="G55" s="54" t="str">
        <f>IF(ISBLANK(Paramètres!$B61),"",COUNTIF(Codes!I62,1))</f>
        <v/>
      </c>
      <c r="H55" s="54" t="str">
        <f>IF(ISBLANK(Paramètres!$B61),"",COUNTIF(Codes!J62,1))</f>
        <v/>
      </c>
      <c r="I55" s="54" t="str">
        <f>IF(ISBLANK(Paramètres!$B61),"",COUNTIF(Codes!K62,1))</f>
        <v/>
      </c>
      <c r="J55" s="54" t="str">
        <f>IF(ISBLANK(Paramètres!$B61),"",COUNTIF(Codes!L62,1))</f>
        <v/>
      </c>
      <c r="K55" s="54" t="str">
        <f>IF(ISBLANK(Paramètres!$B61),"",COUNTIF(Codes!M62,1))</f>
        <v/>
      </c>
      <c r="L55" s="54" t="str">
        <f>IF(ISBLANK(Paramètres!$B61),"",COUNTIF(Codes!N62,1))</f>
        <v/>
      </c>
      <c r="M55" s="54" t="str">
        <f>IF(ISBLANK(Paramètres!$B61),"",COUNTIF(Codes!O62,1))</f>
        <v/>
      </c>
      <c r="N55" s="54" t="str">
        <f>IF(ISBLANK(Paramètres!$B61),"",COUNTIF(Codes!P62,1))</f>
        <v/>
      </c>
      <c r="O55" s="54" t="str">
        <f>IF(ISBLANK(Paramètres!$B61),"",COUNTIF(Codes!Q62,1))</f>
        <v/>
      </c>
      <c r="P55" s="54" t="str">
        <f>IF(ISBLANK(Paramètres!$B61),"",COUNTIF(Codes!R62,1))</f>
        <v/>
      </c>
      <c r="Q55" s="54" t="str">
        <f>IF(ISBLANK(Paramètres!$B61),"",COUNTIF(Codes!S62,1))</f>
        <v/>
      </c>
      <c r="R55" s="54" t="str">
        <f>IF(ISBLANK(Paramètres!$B61),"",COUNTIF(Codes!T62,1))</f>
        <v/>
      </c>
      <c r="S55" s="54" t="str">
        <f>IF(ISBLANK(Paramètres!$B61),"",COUNTIF(Codes!U62,1))</f>
        <v/>
      </c>
      <c r="T55" s="54" t="str">
        <f>IF(ISBLANK(Paramètres!$B61),"",COUNTIF(Codes!V62,1))</f>
        <v/>
      </c>
      <c r="U55" s="54" t="str">
        <f>IF(ISBLANK(Paramètres!$B61),"",COUNTIF(Codes!W62,1))</f>
        <v/>
      </c>
      <c r="V55" s="54" t="str">
        <f>IF(ISBLANK(Paramètres!$B61),"",COUNTIF(Codes!X62,1))</f>
        <v/>
      </c>
      <c r="W55" s="54" t="str">
        <f>IF(ISBLANK(Paramètres!$B61),"",COUNTIF(Codes!Y62,1))</f>
        <v/>
      </c>
      <c r="X55" s="54" t="str">
        <f>IF(ISBLANK(Paramètres!$B61),"",COUNTIF(Codes!Z62,1))</f>
        <v/>
      </c>
      <c r="Y55" s="54" t="str">
        <f>IF(ISBLANK(Paramètres!$B61),"",COUNTIF(Codes!AA62,1))</f>
        <v/>
      </c>
      <c r="Z55" s="54" t="str">
        <f>IF(ISBLANK(Paramètres!$B61),"",COUNTIF(Codes!AB62,1))</f>
        <v/>
      </c>
      <c r="AA55" s="54" t="str">
        <f>IF(ISBLANK(Paramètres!$B61),"",COUNTIF(Codes!AC62,1))</f>
        <v/>
      </c>
      <c r="AB55" s="54" t="str">
        <f>IF(ISBLANK(Paramètres!$B61),"",COUNTIF(Codes!AD62,1))</f>
        <v/>
      </c>
      <c r="AC55" s="54" t="str">
        <f>IF(ISBLANK(Paramètres!$B61),"",COUNTIF(Codes!AE62,1))</f>
        <v/>
      </c>
      <c r="AD55" s="54" t="str">
        <f>IF(ISBLANK(Paramètres!$B61),"",COUNTIF(Codes!AF62,1))</f>
        <v/>
      </c>
      <c r="AE55" s="54" t="str">
        <f>IF(ISBLANK(Paramètres!$B61),"",COUNTIF(Codes!AG62,1))</f>
        <v/>
      </c>
      <c r="AF55" s="54" t="str">
        <f>IF(ISBLANK(Paramètres!$B61),"",COUNTIF(Codes!AH62,1))</f>
        <v/>
      </c>
      <c r="AG55" s="54" t="str">
        <f>IF(ISBLANK(Paramètres!$B61),"",COUNTIF(Codes!AI62,1))</f>
        <v/>
      </c>
      <c r="AH55" s="54" t="str">
        <f>IF(ISBLANK(Paramètres!$B61),"",COUNTIF(Codes!AJ62,1))</f>
        <v/>
      </c>
      <c r="AI55" s="54" t="str">
        <f>IF(ISBLANK(Paramètres!$B61),"",COUNTIF(Codes!AK62,1))</f>
        <v/>
      </c>
      <c r="AJ55" s="54" t="str">
        <f>IF(ISBLANK(Paramètres!$B61),"",COUNTIF(Codes!AL62,1))</f>
        <v/>
      </c>
      <c r="AK55" s="54" t="str">
        <f>IF(ISBLANK(Paramètres!$B61),"",COUNTIF(Codes!AM62,1))</f>
        <v/>
      </c>
      <c r="AL55" s="54" t="str">
        <f>IF(ISBLANK(Paramètres!$B61),"",COUNTIF(Codes!AN62,1))</f>
        <v/>
      </c>
      <c r="AM55" s="54" t="str">
        <f>IF(ISBLANK(Paramètres!$B61),"",COUNTIF(Codes!AO62,1))</f>
        <v/>
      </c>
      <c r="AN55" s="54" t="str">
        <f>IF(ISBLANK(Paramètres!$B61),"",COUNTIF(Codes!AP62,1))</f>
        <v/>
      </c>
      <c r="AO55" s="54" t="str">
        <f>IF(ISBLANK(Paramètres!$B61),"",COUNTIF(Codes!AQ62,1))</f>
        <v/>
      </c>
      <c r="AP55" s="54" t="str">
        <f>IF(ISBLANK(Paramètres!$B61),"",COUNTIF(Codes!AR62,1))</f>
        <v/>
      </c>
      <c r="AQ55" s="54" t="str">
        <f>IF(ISBLANK(Paramètres!$B61),"",COUNTIF(Codes!AS62,1))</f>
        <v/>
      </c>
      <c r="AR55" s="54" t="str">
        <f>IF(ISBLANK(Paramètres!$B61),"",COUNTIF(Codes!AT62,1))</f>
        <v/>
      </c>
      <c r="AS55" s="54" t="str">
        <f>IF(ISBLANK(Paramètres!$B61),"",COUNTIF(Codes!AU62,1))</f>
        <v/>
      </c>
      <c r="AT55" s="54" t="str">
        <f>IF(ISBLANK(Paramètres!$B61),"",COUNTIF(Codes!AV62,1))</f>
        <v/>
      </c>
      <c r="AU55" s="54" t="str">
        <f>IF(ISBLANK(Paramètres!$B61),"",COUNTIF(Codes!AW62,1))</f>
        <v/>
      </c>
      <c r="AV55" s="54" t="str">
        <f>IF(ISBLANK(Paramètres!$B61),"",COUNTIF(Codes!AX62,1))</f>
        <v/>
      </c>
      <c r="AW55" s="54" t="str">
        <f>IF(ISBLANK(Paramètres!$B61),"",COUNTIF(Codes!AY62,1))</f>
        <v/>
      </c>
      <c r="AX55" s="54" t="str">
        <f>IF(ISBLANK(Paramètres!$B61),"",COUNTIF(Codes!AZ62,1))</f>
        <v/>
      </c>
      <c r="AY55" s="54" t="str">
        <f>IF(ISBLANK(Paramètres!$B61),"",COUNTIF(Codes!BA62,1))</f>
        <v/>
      </c>
      <c r="AZ55" s="54" t="str">
        <f>IF(ISBLANK(Paramètres!$B61),"",COUNTIF(Codes!BB62,1))</f>
        <v/>
      </c>
      <c r="BA55" s="54" t="str">
        <f>IF(ISBLANK(Paramètres!$B61),"",COUNTIF(Codes!BC62,1))</f>
        <v/>
      </c>
      <c r="BB55" s="54" t="str">
        <f>IF(ISBLANK(Paramètres!$B61),"",COUNTIF(Codes!BD62,1))</f>
        <v/>
      </c>
      <c r="BC55" s="54" t="str">
        <f>IF(ISBLANK(Paramètres!$B61),"",COUNTIF(Codes!BE62,1))</f>
        <v/>
      </c>
      <c r="BD55" s="54" t="str">
        <f>IF(ISBLANK(Paramètres!$B61),"",COUNTIF(Codes!BF62,1))</f>
        <v/>
      </c>
      <c r="BE55" s="54" t="str">
        <f>IF(ISBLANK(Paramètres!$B61),"",COUNTIF(Codes!BG62,1))</f>
        <v/>
      </c>
      <c r="BF55" s="54" t="str">
        <f>IF(ISBLANK(Paramètres!$B61),"",COUNTIF(Codes!BH62,1))</f>
        <v/>
      </c>
      <c r="BG55" s="54" t="str">
        <f>IF(ISBLANK(Paramètres!$B61),"",COUNTIF(Codes!BI62,1))</f>
        <v/>
      </c>
      <c r="BH55" s="54" t="str">
        <f>IF(ISBLANK(Paramètres!$B61),"",COUNTIF(Codes!BJ62,1))</f>
        <v/>
      </c>
      <c r="BI55" s="54" t="str">
        <f>IF(ISBLANK(Paramètres!$B61),"",COUNTIF(Codes!BK62,1))</f>
        <v/>
      </c>
      <c r="BJ55" s="54" t="str">
        <f>IF(ISBLANK(Paramètres!$B61),"",COUNTIF(Codes!BL62,1))</f>
        <v/>
      </c>
      <c r="BK55" s="54" t="str">
        <f>IF(ISBLANK(Paramètres!$B61),"",COUNTIF(Codes!BM62,1))</f>
        <v/>
      </c>
      <c r="BL55" s="54" t="str">
        <f>IF(ISBLANK(Paramètres!$B61),"",COUNTIF(Codes!BN62,1))</f>
        <v/>
      </c>
      <c r="BM55" s="54" t="str">
        <f>IF(ISBLANK(Paramètres!$B61),"",COUNTIF(Codes!BO62,1))</f>
        <v/>
      </c>
      <c r="BN55" s="54" t="str">
        <f>IF(ISBLANK(Paramètres!$B61),"",COUNTIF(Codes!BP62,1))</f>
        <v/>
      </c>
      <c r="BO55" s="54" t="str">
        <f>IF(ISBLANK(Paramètres!$B61),"",COUNTIF(Codes!BQ62,1))</f>
        <v/>
      </c>
      <c r="BP55" s="54" t="str">
        <f>IF(ISBLANK(Paramètres!$B61),"",COUNTIF(Codes!BR62,1))</f>
        <v/>
      </c>
      <c r="BQ55" s="54" t="str">
        <f>IF(ISBLANK(Paramètres!$B61),"",COUNTIF(Codes!BS62,1))</f>
        <v/>
      </c>
      <c r="BR55" s="54" t="str">
        <f>IF(ISBLANK(Paramètres!$B61),"",COUNTIF(Codes!BT62,1))</f>
        <v/>
      </c>
      <c r="BS55" s="54" t="str">
        <f>IF(ISBLANK(Paramètres!$B61),"",COUNTIF(Codes!BU62,1))</f>
        <v/>
      </c>
      <c r="BT55" s="54" t="str">
        <f>IF(ISBLANK(Paramètres!$B61),"",COUNTIF(Codes!BV62,1))</f>
        <v/>
      </c>
      <c r="BU55" s="54" t="str">
        <f>IF(ISBLANK(Paramètres!$B61),"",COUNTIF(Codes!BW62,1))</f>
        <v/>
      </c>
      <c r="BV55" s="54" t="str">
        <f>IF(ISBLANK(Paramètres!$B61),"",COUNTIF(Codes!BX62,1))</f>
        <v/>
      </c>
      <c r="BW55" s="54" t="str">
        <f>IF(ISBLANK(Paramètres!$B61),"",COUNTIF(Codes!BY62,1))</f>
        <v/>
      </c>
      <c r="BX55" s="54" t="str">
        <f>IF(ISBLANK(Paramètres!$B61),"",COUNTIF(Codes!BZ62,1))</f>
        <v/>
      </c>
      <c r="BY55" s="54" t="str">
        <f>IF(ISBLANK(Paramètres!$B61),"",COUNTIF(Codes!CA62,1))</f>
        <v/>
      </c>
      <c r="BZ55" s="54" t="str">
        <f>IF(ISBLANK(Paramètres!$B61),"",COUNTIF(Codes!CB62,1))</f>
        <v/>
      </c>
      <c r="CA55" s="54" t="str">
        <f>IF(ISBLANK(Paramètres!$B61),"",COUNTIF(Codes!CC62,1))</f>
        <v/>
      </c>
      <c r="CB55" s="54" t="str">
        <f>IF(ISBLANK(Paramètres!$B61),"",COUNTIF(Codes!CD62,1))</f>
        <v/>
      </c>
      <c r="CC55" s="54" t="str">
        <f>IF(ISBLANK(Paramètres!$B61),"",COUNTIF(Codes!CE62,1))</f>
        <v/>
      </c>
      <c r="CD55" s="54" t="str">
        <f>IF(ISBLANK(Paramètres!$B61),"",COUNTIF(Codes!CF62,1))</f>
        <v/>
      </c>
      <c r="CE55" s="54" t="str">
        <f>IF(ISBLANK(Paramètres!$B61),"",COUNTIF(Codes!CG62,1))</f>
        <v/>
      </c>
      <c r="CF55" s="54" t="str">
        <f>IF(ISBLANK(Paramètres!$B61),"",COUNTIF(Codes!CH62,1))</f>
        <v/>
      </c>
      <c r="CG55" s="54" t="str">
        <f>IF(ISBLANK(Paramètres!$B61),"",COUNTIF(Codes!CI62,1))</f>
        <v/>
      </c>
      <c r="CH55" s="54" t="str">
        <f>IF(ISBLANK(Paramètres!$B61),"",COUNTIF(Codes!CJ62,1))</f>
        <v/>
      </c>
      <c r="CI55" s="54" t="str">
        <f>IF(ISBLANK(Paramètres!$B61),"",COUNTIF(Codes!CK62,1))</f>
        <v/>
      </c>
      <c r="CJ55" s="54" t="str">
        <f>IF(ISBLANK(Paramètres!$B61),"",COUNTIF(Codes!CL62,1))</f>
        <v/>
      </c>
      <c r="CK55" s="54" t="str">
        <f>IF(ISBLANK(Paramètres!$B61),"",COUNTIF(Codes!CM62,1))</f>
        <v/>
      </c>
      <c r="CL55" s="54" t="str">
        <f>IF(ISBLANK(Paramètres!$B61),"",COUNTIF(Codes!CN62,1))</f>
        <v/>
      </c>
      <c r="CM55" s="54" t="str">
        <f>IF(ISBLANK(Paramètres!$B61),"",COUNTIF(Codes!CO62,1))</f>
        <v/>
      </c>
      <c r="CN55" s="54" t="str">
        <f>IF(ISBLANK(Paramètres!$B61),"",COUNTIF(Codes!CP62,1))</f>
        <v/>
      </c>
      <c r="CO55" s="54" t="str">
        <f>IF(ISBLANK(Paramètres!$B61),"",COUNTIF(Codes!CQ62,1))</f>
        <v/>
      </c>
      <c r="CP55" s="54" t="str">
        <f>IF(ISBLANK(Paramètres!$B61),"",COUNTIF(Codes!CR62,1))</f>
        <v/>
      </c>
      <c r="CQ55" s="54" t="str">
        <f>IF(ISBLANK(Paramètres!$B61),"",COUNTIF(Codes!CS62,1))</f>
        <v/>
      </c>
      <c r="CR55" s="54" t="str">
        <f>IF(ISBLANK(Paramètres!$B61),"",COUNTIF(Codes!CT62,1))</f>
        <v/>
      </c>
      <c r="CS55" s="54" t="str">
        <f>IF(ISBLANK(Paramètres!$B61),"",COUNTIF(Codes!CU62,1))</f>
        <v/>
      </c>
      <c r="CT55" s="54" t="str">
        <f>IF(ISBLANK(Paramètres!$B61),"",COUNTIF(Codes!CV62,1))</f>
        <v/>
      </c>
      <c r="CU55" s="54" t="str">
        <f>IF(ISBLANK(Paramètres!$B61),"",COUNTIF(Codes!CW62,1))</f>
        <v/>
      </c>
      <c r="CV55" s="54" t="str">
        <f>IF(ISBLANK(Paramètres!$B61),"",COUNTIF(Codes!CX62,1))</f>
        <v/>
      </c>
      <c r="CW55" s="54" t="str">
        <f>IF(ISBLANK(Paramètres!$B61),"",COUNTIF(Codes!CY62,1))</f>
        <v/>
      </c>
      <c r="CX55" s="54" t="str">
        <f>IF(ISBLANK(Paramètres!$B61),"",COUNTIF(Codes!CZ62,1))</f>
        <v/>
      </c>
      <c r="CY55" s="54" t="str">
        <f>IF(ISBLANK(Paramètres!$B61),"",COUNTIF(Codes!DA62,1))</f>
        <v/>
      </c>
      <c r="CZ55" s="54" t="str">
        <f>IF(ISBLANK(Paramètres!$B61),"",COUNTIF(Codes!DB62,1))</f>
        <v/>
      </c>
      <c r="DA55" s="54" t="str">
        <f>IF(ISBLANK(Paramètres!$B61),"",COUNTIF(Codes!DC62,1))</f>
        <v/>
      </c>
      <c r="DB55" s="54" t="str">
        <f>IF(ISBLANK(Paramètres!$B61),"",COUNTIF(Codes!DD62,1))</f>
        <v/>
      </c>
      <c r="DC55" s="54" t="str">
        <f>IF(ISBLANK(Paramètres!$B61),"",COUNTIF(Codes!DE62,1))</f>
        <v/>
      </c>
      <c r="DD55" s="54" t="str">
        <f>IF(ISBLANK(Paramètres!$B61),"",COUNTIF(Codes!DF62,1))</f>
        <v/>
      </c>
      <c r="DE55" s="54" t="str">
        <f>IF(ISBLANK(Paramètres!$B61),"",COUNTIF(Codes!DG62,1))</f>
        <v/>
      </c>
      <c r="DF55" s="54" t="str">
        <f>IF(ISBLANK(Paramètres!$B61),"",COUNTIF(Codes!DH62,1))</f>
        <v/>
      </c>
      <c r="DG55" s="54" t="str">
        <f>IF(ISBLANK(Paramètres!$B61),"",COUNTIF(Codes!DI62,1))</f>
        <v/>
      </c>
      <c r="DH55" s="54" t="str">
        <f>IF(ISBLANK(Paramètres!$B61),"",COUNTIF(Codes!DJ62,1))</f>
        <v/>
      </c>
      <c r="DI55" s="54" t="str">
        <f>IF(ISBLANK(Paramètres!$B61),"",COUNTIF(Codes!DK62,1))</f>
        <v/>
      </c>
      <c r="DJ55" s="54" t="str">
        <f>IF(ISBLANK(Paramètres!$B61),"",COUNTIF(Codes!DL62,1))</f>
        <v/>
      </c>
      <c r="DK55" s="54" t="str">
        <f>IF(ISBLANK(Paramètres!$B61),"",COUNTIF(Codes!DM62,1))</f>
        <v/>
      </c>
      <c r="DL55" s="54" t="str">
        <f>IF(ISBLANK(Paramètres!$B61),"",COUNTIF(Codes!DN62,1))</f>
        <v/>
      </c>
      <c r="DM55" s="54" t="str">
        <f>IF(ISBLANK(Paramètres!$B61),"",COUNTIF(Codes!DO62,1))</f>
        <v/>
      </c>
      <c r="DN55" s="54" t="str">
        <f>IF(ISBLANK(Paramètres!$B61),"",COUNTIF(Codes!DP62,1))</f>
        <v/>
      </c>
      <c r="DO55" s="54" t="str">
        <f>IF(ISBLANK(Paramètres!$B61),"",COUNTIF(Codes!DQ62,1))</f>
        <v/>
      </c>
      <c r="DP55" s="54" t="str">
        <f>IF(ISBLANK(Paramètres!$B61),"",COUNTIF(Codes!DR62,1))</f>
        <v/>
      </c>
      <c r="DQ55" s="54" t="str">
        <f>IF(ISBLANK(Paramètres!$B61),"",COUNTIF(Codes!DS62,1))</f>
        <v/>
      </c>
      <c r="DR55" s="54" t="str">
        <f>IF(ISBLANK(Paramètres!$B61),"",COUNTIF(Codes!DT62,1))</f>
        <v/>
      </c>
      <c r="DS55" s="54" t="str">
        <f>IF(ISBLANK(Paramètres!$B61),"",COUNTIF(Codes!DU62,1))</f>
        <v/>
      </c>
      <c r="DT55" s="54" t="str">
        <f>IF(ISBLANK(Paramètres!$B61),"",COUNTIF(Codes!DV62,1))</f>
        <v/>
      </c>
      <c r="DU55" s="54" t="str">
        <f>IF(ISBLANK(Paramètres!$B61),"",COUNTIF(Codes!DW62,1))</f>
        <v/>
      </c>
      <c r="DV55" s="54" t="str">
        <f>IF(ISBLANK(Paramètres!$B61),"",COUNTIF(Codes!DX62,1))</f>
        <v/>
      </c>
      <c r="DW55" s="54" t="str">
        <f>IF(ISBLANK(Paramètres!$B61),"",COUNTIF(Codes!DY62,1))</f>
        <v/>
      </c>
      <c r="DX55" s="54" t="str">
        <f>IF(ISBLANK(Paramètres!$B61),"",COUNTIF(Codes!DZ62,1))</f>
        <v/>
      </c>
      <c r="DY55" s="54" t="str">
        <f>IF(ISBLANK(Paramètres!$B61),"",COUNTIF(Codes!EA62,1))</f>
        <v/>
      </c>
      <c r="DZ55" s="54" t="str">
        <f>IF(ISBLANK(Paramètres!$B61),"",COUNTIF(Codes!EB62,1))</f>
        <v/>
      </c>
      <c r="EA55" s="54" t="str">
        <f>IF(ISBLANK(Paramètres!$B61),"",COUNTIF(Codes!EC62,1))</f>
        <v/>
      </c>
      <c r="EB55" s="54" t="str">
        <f>IF(ISBLANK(Paramètres!$B61),"",COUNTIF(Codes!ED62,1))</f>
        <v/>
      </c>
      <c r="EC55" s="54" t="str">
        <f>IF(ISBLANK(Paramètres!$B61),"",COUNTIF(Codes!EE62,1))</f>
        <v/>
      </c>
      <c r="ED55" s="54" t="str">
        <f>IF(ISBLANK(Paramètres!$B61),"",COUNTIF(Codes!EF62,1))</f>
        <v/>
      </c>
      <c r="EE55" s="54" t="str">
        <f>IF(ISBLANK(Paramètres!$B61),"",COUNTIF(Codes!EG62,1))</f>
        <v/>
      </c>
      <c r="EF55" s="54" t="str">
        <f>IF(ISBLANK(Paramètres!$B61),"",COUNTIF(Codes!EH62,1))</f>
        <v/>
      </c>
      <c r="EG55" s="54" t="str">
        <f>IF(ISBLANK(Paramètres!$B61),"",COUNTIF(Codes!EI62,1))</f>
        <v/>
      </c>
      <c r="EH55" s="54" t="str">
        <f>IF(ISBLANK(Paramètres!$B61),"",COUNTIF(Codes!EJ62,1))</f>
        <v/>
      </c>
      <c r="EI55" s="54" t="str">
        <f>IF(ISBLANK(Paramètres!$B61),"",COUNTIF(Codes!EK62,1))</f>
        <v/>
      </c>
      <c r="EJ55" s="54" t="str">
        <f>IF(ISBLANK(Paramètres!$B61),"",COUNTIF(Codes!EL62,1))</f>
        <v/>
      </c>
      <c r="EK55" s="54" t="str">
        <f>IF(ISBLANK(Paramètres!$B61),"",COUNTIF(Codes!EM62,1))</f>
        <v/>
      </c>
      <c r="EL55" s="54" t="str">
        <f>IF(ISBLANK(Paramètres!$B61),"",COUNTIF(Codes!EN62,1))</f>
        <v/>
      </c>
      <c r="EM55" s="54" t="str">
        <f>IF(ISBLANK(Paramètres!$B61),"",COUNTIF(Codes!EO62,1))</f>
        <v/>
      </c>
      <c r="EN55" s="54" t="str">
        <f>IF(ISBLANK(Paramètres!$B61),"",COUNTIF(Codes!EP62,1))</f>
        <v/>
      </c>
      <c r="EO55" s="54" t="str">
        <f>IF(ISBLANK(Paramètres!$B61),"",COUNTIF(Codes!EQ62,1))</f>
        <v/>
      </c>
      <c r="EP55" s="54" t="str">
        <f>IF(ISBLANK(Paramètres!$B61),"",COUNTIF(Codes!ER62,1))</f>
        <v/>
      </c>
      <c r="EQ55" s="54" t="str">
        <f>IF(ISBLANK(Paramètres!$B61),"",COUNTIF(Codes!ES62,1))</f>
        <v/>
      </c>
      <c r="ER55" s="54" t="str">
        <f>IF(ISBLANK(Paramètres!$B61),"",COUNTIF(Codes!ET62,1))</f>
        <v/>
      </c>
      <c r="ES55" s="54" t="str">
        <f>IF(ISBLANK(Paramètres!$B61),"",COUNTIF(Codes!EU62,1))</f>
        <v/>
      </c>
      <c r="ET55" s="54" t="str">
        <f>IF(ISBLANK(Paramètres!$B61),"",COUNTIF(Codes!EV62,1))</f>
        <v/>
      </c>
      <c r="EU55" s="54" t="str">
        <f>IF(ISBLANK(Paramètres!$B61),"",COUNTIF(Codes!EW62,1))</f>
        <v/>
      </c>
      <c r="EV55" s="54" t="str">
        <f>IF(ISBLANK(Paramètres!$B61),"",COUNTIF(Codes!EX62,1))</f>
        <v/>
      </c>
      <c r="EW55" s="54" t="str">
        <f>IF(ISBLANK(Paramètres!$B61),"",COUNTIF(Codes!EY62,1))</f>
        <v/>
      </c>
      <c r="EX55" s="54" t="str">
        <f>IF(ISBLANK(Paramètres!$B61),"",COUNTIF(Codes!EZ62,1))</f>
        <v/>
      </c>
      <c r="EY55" s="54" t="str">
        <f>IF(ISBLANK(Paramètres!$B61),"",COUNTIF(Codes!FA62,1))</f>
        <v/>
      </c>
      <c r="EZ55" s="54" t="str">
        <f>IF(ISBLANK(Paramètres!$B61),"",COUNTIF(Codes!FB62,1))</f>
        <v/>
      </c>
      <c r="FA55" s="54" t="str">
        <f>IF(ISBLANK(Paramètres!$B61),"",COUNTIF(Codes!FC62,1))</f>
        <v/>
      </c>
      <c r="FB55" s="54" t="str">
        <f>IF(ISBLANK(Paramètres!$B61),"",COUNTIF(Codes!FD62,1))</f>
        <v/>
      </c>
      <c r="FC55" s="54" t="str">
        <f>IF(ISBLANK(Paramètres!$B61),"",COUNTIF(Codes!FE62,1))</f>
        <v/>
      </c>
      <c r="FD55" s="54" t="str">
        <f>IF(ISBLANK(Paramètres!$B61),"",COUNTIF(Codes!FF62,1))</f>
        <v/>
      </c>
      <c r="FE55" s="54" t="str">
        <f>IF(ISBLANK(Paramètres!$B61),"",COUNTIF(Codes!FG62,1))</f>
        <v/>
      </c>
      <c r="FF55" s="54" t="str">
        <f>IF(ISBLANK(Paramètres!$B61),"",COUNTIF(Codes!FH62,1))</f>
        <v/>
      </c>
      <c r="FG55" s="54" t="str">
        <f>IF(ISBLANK(Paramètres!$B61),"",COUNTIF(Codes!FI62,1))</f>
        <v/>
      </c>
      <c r="FH55" s="54" t="str">
        <f>IF(ISBLANK(Paramètres!$B61),"",COUNTIF(Codes!FJ62,1))</f>
        <v/>
      </c>
      <c r="FI55" s="54" t="str">
        <f>IF(ISBLANK(Paramètres!$B61),"",COUNTIF(Codes!FK62,1))</f>
        <v/>
      </c>
      <c r="FJ55" s="54" t="str">
        <f>IF(ISBLANK(Paramètres!$B61),"",COUNTIF(Codes!FL62,1))</f>
        <v/>
      </c>
      <c r="FK55" s="54" t="str">
        <f>IF(ISBLANK(Paramètres!$B61),"",COUNTIF(Codes!FM62,1))</f>
        <v/>
      </c>
      <c r="FL55" s="54" t="str">
        <f>IF(ISBLANK(Paramètres!$B61),"",COUNTIF(Codes!FN62,1))</f>
        <v/>
      </c>
      <c r="FM55" s="54" t="str">
        <f>IF(ISBLANK(Paramètres!$B61),"",COUNTIF(Codes!FO62,1))</f>
        <v/>
      </c>
      <c r="FN55" s="54" t="str">
        <f>IF(ISBLANK(Paramètres!$B61),"",COUNTIF(Codes!FP62,1))</f>
        <v/>
      </c>
      <c r="FO55" s="54" t="str">
        <f>IF(ISBLANK(Paramètres!$B61),"",COUNTIF(Codes!FQ62,1))</f>
        <v/>
      </c>
      <c r="FP55" s="54" t="str">
        <f>IF(ISBLANK(Paramètres!$B61),"",COUNTIF(Codes!FR62,1))</f>
        <v/>
      </c>
      <c r="FQ55" s="54" t="str">
        <f>IF(ISBLANK(Paramètres!$B61),"",COUNTIF(Codes!FS62,1))</f>
        <v/>
      </c>
      <c r="FR55" s="54" t="str">
        <f>IF(ISBLANK(Paramètres!$B61),"",COUNTIF(Codes!FT62,1))</f>
        <v/>
      </c>
      <c r="FS55" s="54" t="str">
        <f>IF(ISBLANK(Paramètres!$B61),"",COUNTIF(Codes!FU62,1))</f>
        <v/>
      </c>
      <c r="FT55" s="54" t="str">
        <f>IF(ISBLANK(Paramètres!$B61),"",COUNTIF(Codes!FV62,1))</f>
        <v/>
      </c>
      <c r="FU55" s="54" t="str">
        <f>IF(ISBLANK(Paramètres!$B61),"",COUNTIF(Codes!FW62,1))</f>
        <v/>
      </c>
      <c r="FV55" s="54" t="str">
        <f>IF(ISBLANK(Paramètres!$B61),"",COUNTIF(Codes!FX62,1))</f>
        <v/>
      </c>
      <c r="FW55" s="54" t="str">
        <f>IF(ISBLANK(Paramètres!$B61),"",COUNTIF(Codes!FY62,1))</f>
        <v/>
      </c>
      <c r="FX55" s="54" t="str">
        <f>IF(ISBLANK(Paramètres!$B61),"",COUNTIF(Codes!FZ62,1))</f>
        <v/>
      </c>
      <c r="FY55" s="54" t="str">
        <f>IF(ISBLANK(Paramètres!$B61),"",COUNTIF(Codes!GA62,1))</f>
        <v/>
      </c>
      <c r="FZ55" s="54" t="str">
        <f>IF(ISBLANK(Paramètres!$B61),"",COUNTIF(Codes!GB62,1))</f>
        <v/>
      </c>
      <c r="GA55" s="54" t="str">
        <f>IF(ISBLANK(Paramètres!$B61),"",COUNTIF(Codes!GC62,1))</f>
        <v/>
      </c>
      <c r="GB55" s="54" t="str">
        <f>IF(ISBLANK(Paramètres!$B61),"",COUNTIF(Codes!GD62,1))</f>
        <v/>
      </c>
      <c r="GC55" s="54" t="str">
        <f>IF(ISBLANK(Paramètres!$B61),"",COUNTIF(Codes!GE62,1))</f>
        <v/>
      </c>
      <c r="GD55" s="54" t="str">
        <f>IF(ISBLANK(Paramètres!$B61),"",COUNTIF(Codes!GF62,1))</f>
        <v/>
      </c>
      <c r="GE55" s="54" t="str">
        <f>IF(ISBLANK(Paramètres!$B61),"",COUNTIF(Codes!GG62,1))</f>
        <v/>
      </c>
      <c r="GF55" s="54" t="str">
        <f>IF(ISBLANK(Paramètres!$B61),"",COUNTIF(Codes!GH62,1))</f>
        <v/>
      </c>
      <c r="GG55" s="54" t="str">
        <f>IF(ISBLANK(Paramètres!$B61),"",COUNTIF(Codes!GI62,1))</f>
        <v/>
      </c>
      <c r="GH55" s="54" t="str">
        <f>IF(ISBLANK(Paramètres!$B61),"",COUNTIF(Codes!GJ62,1))</f>
        <v/>
      </c>
      <c r="GI55" s="54" t="str">
        <f>IF(ISBLANK(Paramètres!$B61),"",COUNTIF(Codes!GK62,1))</f>
        <v/>
      </c>
      <c r="GJ55" s="54" t="str">
        <f>IF(ISBLANK(Paramètres!$B61),"",COUNTIF(Codes!GL62,1))</f>
        <v/>
      </c>
      <c r="GK55" s="54" t="str">
        <f>IF(ISBLANK(Paramètres!$B61),"",COUNTIF(Codes!GM62,1))</f>
        <v/>
      </c>
      <c r="GL55" s="54" t="str">
        <f>IF(ISBLANK(Paramètres!$B61),"",COUNTIF(Codes!GN62,1))</f>
        <v/>
      </c>
      <c r="GM55" s="54" t="str">
        <f>IF(ISBLANK(Paramètres!B61),"",AVERAGE(B55:CX55))</f>
        <v/>
      </c>
      <c r="GN55" s="54" t="str">
        <f>IF(ISBLANK(Paramètres!B61),"",AVERAGE(CY55:GL55))</f>
        <v/>
      </c>
      <c r="GO55" s="54" t="str">
        <f>IF(ISBLANK(Paramètres!B61),"",AVERAGE(C55:GL55))</f>
        <v/>
      </c>
      <c r="GP55" s="54" t="str">
        <f>IF(ISBLANK(Paramètres!B61),"",AVERAGE(CY55:DZ55))</f>
        <v/>
      </c>
      <c r="GQ55" s="54" t="str">
        <f>IF(ISBLANK(Paramètres!B61),"",AVERAGE(EA55:FK55))</f>
        <v/>
      </c>
      <c r="GR55" s="54" t="str">
        <f>IF(ISBLANK(Paramètres!B61),"",AVERAGE(FL55:FW55))</f>
        <v/>
      </c>
      <c r="GS55" s="54" t="str">
        <f>IF(ISBLANK(Paramètres!B61),"",AVERAGE(FX55:GL55))</f>
        <v/>
      </c>
      <c r="GT55" s="54" t="str">
        <f>IF(ISBLANK(Paramètres!B61),"",AVERAGE(Calculs!M55:R55,Calculs!AN55:AY55,Calculs!BE55:BI55,Calculs!BT55:BX55,Calculs!CD55:CO55))</f>
        <v/>
      </c>
      <c r="GU55" s="54" t="str">
        <f>IF(ISBLANK(Paramètres!B61),"",AVERAGE(Calculs!AI55:AM55,Calculs!BJ55:BP55,Calculs!BY55:CC55))</f>
        <v/>
      </c>
      <c r="GV55" s="54" t="str">
        <f>IF(ISBLANK(Paramètres!B61),"",AVERAGE(Calculs!B55:L55,Calculs!S55:AH55,Calculs!AZ55:BD55,Calculs!BQ55:BS55))</f>
        <v/>
      </c>
      <c r="GW55" s="54" t="str">
        <f>IF(ISBLANK(Paramètres!B61),"",AVERAGE(CP55:CX55))</f>
        <v/>
      </c>
    </row>
    <row r="56" spans="1:205" s="23" customFormat="1" ht="24" customHeight="1" thickBot="1" x14ac:dyDescent="0.4">
      <c r="A56" s="266" t="str">
        <f>Codes!C63</f>
        <v/>
      </c>
      <c r="B56" s="54" t="str">
        <f>IF(ISBLANK(Paramètres!$B62),"",COUNTIF(Codes!D63,1))</f>
        <v/>
      </c>
      <c r="C56" s="54" t="str">
        <f>IF(ISBLANK(Paramètres!$B62),"",COUNTIF(Codes!E63,1))</f>
        <v/>
      </c>
      <c r="D56" s="54" t="str">
        <f>IF(ISBLANK(Paramètres!$B62),"",COUNTIF(Codes!F63,1))</f>
        <v/>
      </c>
      <c r="E56" s="54" t="str">
        <f>IF(ISBLANK(Paramètres!$B62),"",COUNTIF(Codes!G63,1))</f>
        <v/>
      </c>
      <c r="F56" s="54" t="str">
        <f>IF(ISBLANK(Paramètres!$B62),"",COUNTIF(Codes!H63,1))</f>
        <v/>
      </c>
      <c r="G56" s="54" t="str">
        <f>IF(ISBLANK(Paramètres!$B62),"",COUNTIF(Codes!I63,1))</f>
        <v/>
      </c>
      <c r="H56" s="54" t="str">
        <f>IF(ISBLANK(Paramètres!$B62),"",COUNTIF(Codes!J63,1))</f>
        <v/>
      </c>
      <c r="I56" s="54" t="str">
        <f>IF(ISBLANK(Paramètres!$B62),"",COUNTIF(Codes!K63,1))</f>
        <v/>
      </c>
      <c r="J56" s="54" t="str">
        <f>IF(ISBLANK(Paramètres!$B62),"",COUNTIF(Codes!L63,1))</f>
        <v/>
      </c>
      <c r="K56" s="54" t="str">
        <f>IF(ISBLANK(Paramètres!$B62),"",COUNTIF(Codes!M63,1))</f>
        <v/>
      </c>
      <c r="L56" s="54" t="str">
        <f>IF(ISBLANK(Paramètres!$B62),"",COUNTIF(Codes!N63,1))</f>
        <v/>
      </c>
      <c r="M56" s="54" t="str">
        <f>IF(ISBLANK(Paramètres!$B62),"",COUNTIF(Codes!O63,1))</f>
        <v/>
      </c>
      <c r="N56" s="54" t="str">
        <f>IF(ISBLANK(Paramètres!$B62),"",COUNTIF(Codes!P63,1))</f>
        <v/>
      </c>
      <c r="O56" s="54" t="str">
        <f>IF(ISBLANK(Paramètres!$B62),"",COUNTIF(Codes!Q63,1))</f>
        <v/>
      </c>
      <c r="P56" s="54" t="str">
        <f>IF(ISBLANK(Paramètres!$B62),"",COUNTIF(Codes!R63,1))</f>
        <v/>
      </c>
      <c r="Q56" s="54" t="str">
        <f>IF(ISBLANK(Paramètres!$B62),"",COUNTIF(Codes!S63,1))</f>
        <v/>
      </c>
      <c r="R56" s="54" t="str">
        <f>IF(ISBLANK(Paramètres!$B62),"",COUNTIF(Codes!T63,1))</f>
        <v/>
      </c>
      <c r="S56" s="54" t="str">
        <f>IF(ISBLANK(Paramètres!$B62),"",COUNTIF(Codes!U63,1))</f>
        <v/>
      </c>
      <c r="T56" s="54" t="str">
        <f>IF(ISBLANK(Paramètres!$B62),"",COUNTIF(Codes!V63,1))</f>
        <v/>
      </c>
      <c r="U56" s="54" t="str">
        <f>IF(ISBLANK(Paramètres!$B62),"",COUNTIF(Codes!W63,1))</f>
        <v/>
      </c>
      <c r="V56" s="54" t="str">
        <f>IF(ISBLANK(Paramètres!$B62),"",COUNTIF(Codes!X63,1))</f>
        <v/>
      </c>
      <c r="W56" s="54" t="str">
        <f>IF(ISBLANK(Paramètres!$B62),"",COUNTIF(Codes!Y63,1))</f>
        <v/>
      </c>
      <c r="X56" s="54" t="str">
        <f>IF(ISBLANK(Paramètres!$B62),"",COUNTIF(Codes!Z63,1))</f>
        <v/>
      </c>
      <c r="Y56" s="54" t="str">
        <f>IF(ISBLANK(Paramètres!$B62),"",COUNTIF(Codes!AA63,1))</f>
        <v/>
      </c>
      <c r="Z56" s="54" t="str">
        <f>IF(ISBLANK(Paramètres!$B62),"",COUNTIF(Codes!AB63,1))</f>
        <v/>
      </c>
      <c r="AA56" s="54" t="str">
        <f>IF(ISBLANK(Paramètres!$B62),"",COUNTIF(Codes!AC63,1))</f>
        <v/>
      </c>
      <c r="AB56" s="54" t="str">
        <f>IF(ISBLANK(Paramètres!$B62),"",COUNTIF(Codes!AD63,1))</f>
        <v/>
      </c>
      <c r="AC56" s="54" t="str">
        <f>IF(ISBLANK(Paramètres!$B62),"",COUNTIF(Codes!AE63,1))</f>
        <v/>
      </c>
      <c r="AD56" s="54" t="str">
        <f>IF(ISBLANK(Paramètres!$B62),"",COUNTIF(Codes!AF63,1))</f>
        <v/>
      </c>
      <c r="AE56" s="54" t="str">
        <f>IF(ISBLANK(Paramètres!$B62),"",COUNTIF(Codes!AG63,1))</f>
        <v/>
      </c>
      <c r="AF56" s="54" t="str">
        <f>IF(ISBLANK(Paramètres!$B62),"",COUNTIF(Codes!AH63,1))</f>
        <v/>
      </c>
      <c r="AG56" s="54" t="str">
        <f>IF(ISBLANK(Paramètres!$B62),"",COUNTIF(Codes!AI63,1))</f>
        <v/>
      </c>
      <c r="AH56" s="54" t="str">
        <f>IF(ISBLANK(Paramètres!$B62),"",COUNTIF(Codes!AJ63,1))</f>
        <v/>
      </c>
      <c r="AI56" s="54" t="str">
        <f>IF(ISBLANK(Paramètres!$B62),"",COUNTIF(Codes!AK63,1))</f>
        <v/>
      </c>
      <c r="AJ56" s="54" t="str">
        <f>IF(ISBLANK(Paramètres!$B62),"",COUNTIF(Codes!AL63,1))</f>
        <v/>
      </c>
      <c r="AK56" s="54" t="str">
        <f>IF(ISBLANK(Paramètres!$B62),"",COUNTIF(Codes!AM63,1))</f>
        <v/>
      </c>
      <c r="AL56" s="54" t="str">
        <f>IF(ISBLANK(Paramètres!$B62),"",COUNTIF(Codes!AN63,1))</f>
        <v/>
      </c>
      <c r="AM56" s="54" t="str">
        <f>IF(ISBLANK(Paramètres!$B62),"",COUNTIF(Codes!AO63,1))</f>
        <v/>
      </c>
      <c r="AN56" s="54" t="str">
        <f>IF(ISBLANK(Paramètres!$B62),"",COUNTIF(Codes!AP63,1))</f>
        <v/>
      </c>
      <c r="AO56" s="54" t="str">
        <f>IF(ISBLANK(Paramètres!$B62),"",COUNTIF(Codes!AQ63,1))</f>
        <v/>
      </c>
      <c r="AP56" s="54" t="str">
        <f>IF(ISBLANK(Paramètres!$B62),"",COUNTIF(Codes!AR63,1))</f>
        <v/>
      </c>
      <c r="AQ56" s="54" t="str">
        <f>IF(ISBLANK(Paramètres!$B62),"",COUNTIF(Codes!AS63,1))</f>
        <v/>
      </c>
      <c r="AR56" s="54" t="str">
        <f>IF(ISBLANK(Paramètres!$B62),"",COUNTIF(Codes!AT63,1))</f>
        <v/>
      </c>
      <c r="AS56" s="54" t="str">
        <f>IF(ISBLANK(Paramètres!$B62),"",COUNTIF(Codes!AU63,1))</f>
        <v/>
      </c>
      <c r="AT56" s="54" t="str">
        <f>IF(ISBLANK(Paramètres!$B62),"",COUNTIF(Codes!AV63,1))</f>
        <v/>
      </c>
      <c r="AU56" s="54" t="str">
        <f>IF(ISBLANK(Paramètres!$B62),"",COUNTIF(Codes!AW63,1))</f>
        <v/>
      </c>
      <c r="AV56" s="54" t="str">
        <f>IF(ISBLANK(Paramètres!$B62),"",COUNTIF(Codes!AX63,1))</f>
        <v/>
      </c>
      <c r="AW56" s="54" t="str">
        <f>IF(ISBLANK(Paramètres!$B62),"",COUNTIF(Codes!AY63,1))</f>
        <v/>
      </c>
      <c r="AX56" s="54" t="str">
        <f>IF(ISBLANK(Paramètres!$B62),"",COUNTIF(Codes!AZ63,1))</f>
        <v/>
      </c>
      <c r="AY56" s="54" t="str">
        <f>IF(ISBLANK(Paramètres!$B62),"",COUNTIF(Codes!BA63,1))</f>
        <v/>
      </c>
      <c r="AZ56" s="54" t="str">
        <f>IF(ISBLANK(Paramètres!$B62),"",COUNTIF(Codes!BB63,1))</f>
        <v/>
      </c>
      <c r="BA56" s="54" t="str">
        <f>IF(ISBLANK(Paramètres!$B62),"",COUNTIF(Codes!BC63,1))</f>
        <v/>
      </c>
      <c r="BB56" s="54" t="str">
        <f>IF(ISBLANK(Paramètres!$B62),"",COUNTIF(Codes!BD63,1))</f>
        <v/>
      </c>
      <c r="BC56" s="54" t="str">
        <f>IF(ISBLANK(Paramètres!$B62),"",COUNTIF(Codes!BE63,1))</f>
        <v/>
      </c>
      <c r="BD56" s="54" t="str">
        <f>IF(ISBLANK(Paramètres!$B62),"",COUNTIF(Codes!BF63,1))</f>
        <v/>
      </c>
      <c r="BE56" s="54" t="str">
        <f>IF(ISBLANK(Paramètres!$B62),"",COUNTIF(Codes!BG63,1))</f>
        <v/>
      </c>
      <c r="BF56" s="54" t="str">
        <f>IF(ISBLANK(Paramètres!$B62),"",COUNTIF(Codes!BH63,1))</f>
        <v/>
      </c>
      <c r="BG56" s="54" t="str">
        <f>IF(ISBLANK(Paramètres!$B62),"",COUNTIF(Codes!BI63,1))</f>
        <v/>
      </c>
      <c r="BH56" s="54" t="str">
        <f>IF(ISBLANK(Paramètres!$B62),"",COUNTIF(Codes!BJ63,1))</f>
        <v/>
      </c>
      <c r="BI56" s="54" t="str">
        <f>IF(ISBLANK(Paramètres!$B62),"",COUNTIF(Codes!BK63,1))</f>
        <v/>
      </c>
      <c r="BJ56" s="54" t="str">
        <f>IF(ISBLANK(Paramètres!$B62),"",COUNTIF(Codes!BL63,1))</f>
        <v/>
      </c>
      <c r="BK56" s="54" t="str">
        <f>IF(ISBLANK(Paramètres!$B62),"",COUNTIF(Codes!BM63,1))</f>
        <v/>
      </c>
      <c r="BL56" s="54" t="str">
        <f>IF(ISBLANK(Paramètres!$B62),"",COUNTIF(Codes!BN63,1))</f>
        <v/>
      </c>
      <c r="BM56" s="54" t="str">
        <f>IF(ISBLANK(Paramètres!$B62),"",COUNTIF(Codes!BO63,1))</f>
        <v/>
      </c>
      <c r="BN56" s="54" t="str">
        <f>IF(ISBLANK(Paramètres!$B62),"",COUNTIF(Codes!BP63,1))</f>
        <v/>
      </c>
      <c r="BO56" s="54" t="str">
        <f>IF(ISBLANK(Paramètres!$B62),"",COUNTIF(Codes!BQ63,1))</f>
        <v/>
      </c>
      <c r="BP56" s="54" t="str">
        <f>IF(ISBLANK(Paramètres!$B62),"",COUNTIF(Codes!BR63,1))</f>
        <v/>
      </c>
      <c r="BQ56" s="54" t="str">
        <f>IF(ISBLANK(Paramètres!$B62),"",COUNTIF(Codes!BS63,1))</f>
        <v/>
      </c>
      <c r="BR56" s="54" t="str">
        <f>IF(ISBLANK(Paramètres!$B62),"",COUNTIF(Codes!BT63,1))</f>
        <v/>
      </c>
      <c r="BS56" s="54" t="str">
        <f>IF(ISBLANK(Paramètres!$B62),"",COUNTIF(Codes!BU63,1))</f>
        <v/>
      </c>
      <c r="BT56" s="54" t="str">
        <f>IF(ISBLANK(Paramètres!$B62),"",COUNTIF(Codes!BV63,1))</f>
        <v/>
      </c>
      <c r="BU56" s="54" t="str">
        <f>IF(ISBLANK(Paramètres!$B62),"",COUNTIF(Codes!BW63,1))</f>
        <v/>
      </c>
      <c r="BV56" s="54" t="str">
        <f>IF(ISBLANK(Paramètres!$B62),"",COUNTIF(Codes!BX63,1))</f>
        <v/>
      </c>
      <c r="BW56" s="54" t="str">
        <f>IF(ISBLANK(Paramètres!$B62),"",COUNTIF(Codes!BY63,1))</f>
        <v/>
      </c>
      <c r="BX56" s="54" t="str">
        <f>IF(ISBLANK(Paramètres!$B62),"",COUNTIF(Codes!BZ63,1))</f>
        <v/>
      </c>
      <c r="BY56" s="54" t="str">
        <f>IF(ISBLANK(Paramètres!$B62),"",COUNTIF(Codes!CA63,1))</f>
        <v/>
      </c>
      <c r="BZ56" s="54" t="str">
        <f>IF(ISBLANK(Paramètres!$B62),"",COUNTIF(Codes!CB63,1))</f>
        <v/>
      </c>
      <c r="CA56" s="54" t="str">
        <f>IF(ISBLANK(Paramètres!$B62),"",COUNTIF(Codes!CC63,1))</f>
        <v/>
      </c>
      <c r="CB56" s="54" t="str">
        <f>IF(ISBLANK(Paramètres!$B62),"",COUNTIF(Codes!CD63,1))</f>
        <v/>
      </c>
      <c r="CC56" s="54" t="str">
        <f>IF(ISBLANK(Paramètres!$B62),"",COUNTIF(Codes!CE63,1))</f>
        <v/>
      </c>
      <c r="CD56" s="54" t="str">
        <f>IF(ISBLANK(Paramètres!$B62),"",COUNTIF(Codes!CF63,1))</f>
        <v/>
      </c>
      <c r="CE56" s="54" t="str">
        <f>IF(ISBLANK(Paramètres!$B62),"",COUNTIF(Codes!CG63,1))</f>
        <v/>
      </c>
      <c r="CF56" s="54" t="str">
        <f>IF(ISBLANK(Paramètres!$B62),"",COUNTIF(Codes!CH63,1))</f>
        <v/>
      </c>
      <c r="CG56" s="54" t="str">
        <f>IF(ISBLANK(Paramètres!$B62),"",COUNTIF(Codes!CI63,1))</f>
        <v/>
      </c>
      <c r="CH56" s="54" t="str">
        <f>IF(ISBLANK(Paramètres!$B62),"",COUNTIF(Codes!CJ63,1))</f>
        <v/>
      </c>
      <c r="CI56" s="54" t="str">
        <f>IF(ISBLANK(Paramètres!$B62),"",COUNTIF(Codes!CK63,1))</f>
        <v/>
      </c>
      <c r="CJ56" s="54" t="str">
        <f>IF(ISBLANK(Paramètres!$B62),"",COUNTIF(Codes!CL63,1))</f>
        <v/>
      </c>
      <c r="CK56" s="54" t="str">
        <f>IF(ISBLANK(Paramètres!$B62),"",COUNTIF(Codes!CM63,1))</f>
        <v/>
      </c>
      <c r="CL56" s="54" t="str">
        <f>IF(ISBLANK(Paramètres!$B62),"",COUNTIF(Codes!CN63,1))</f>
        <v/>
      </c>
      <c r="CM56" s="54" t="str">
        <f>IF(ISBLANK(Paramètres!$B62),"",COUNTIF(Codes!CO63,1))</f>
        <v/>
      </c>
      <c r="CN56" s="54" t="str">
        <f>IF(ISBLANK(Paramètres!$B62),"",COUNTIF(Codes!CP63,1))</f>
        <v/>
      </c>
      <c r="CO56" s="54" t="str">
        <f>IF(ISBLANK(Paramètres!$B62),"",COUNTIF(Codes!CQ63,1))</f>
        <v/>
      </c>
      <c r="CP56" s="54" t="str">
        <f>IF(ISBLANK(Paramètres!$B62),"",COUNTIF(Codes!CR63,1))</f>
        <v/>
      </c>
      <c r="CQ56" s="54" t="str">
        <f>IF(ISBLANK(Paramètres!$B62),"",COUNTIF(Codes!CS63,1))</f>
        <v/>
      </c>
      <c r="CR56" s="54" t="str">
        <f>IF(ISBLANK(Paramètres!$B62),"",COUNTIF(Codes!CT63,1))</f>
        <v/>
      </c>
      <c r="CS56" s="54" t="str">
        <f>IF(ISBLANK(Paramètres!$B62),"",COUNTIF(Codes!CU63,1))</f>
        <v/>
      </c>
      <c r="CT56" s="54" t="str">
        <f>IF(ISBLANK(Paramètres!$B62),"",COUNTIF(Codes!CV63,1))</f>
        <v/>
      </c>
      <c r="CU56" s="54" t="str">
        <f>IF(ISBLANK(Paramètres!$B62),"",COUNTIF(Codes!CW63,1))</f>
        <v/>
      </c>
      <c r="CV56" s="54" t="str">
        <f>IF(ISBLANK(Paramètres!$B62),"",COUNTIF(Codes!CX63,1))</f>
        <v/>
      </c>
      <c r="CW56" s="54" t="str">
        <f>IF(ISBLANK(Paramètres!$B62),"",COUNTIF(Codes!CY63,1))</f>
        <v/>
      </c>
      <c r="CX56" s="54" t="str">
        <f>IF(ISBLANK(Paramètres!$B62),"",COUNTIF(Codes!CZ63,1))</f>
        <v/>
      </c>
      <c r="CY56" s="54" t="str">
        <f>IF(ISBLANK(Paramètres!$B62),"",COUNTIF(Codes!DA63,1))</f>
        <v/>
      </c>
      <c r="CZ56" s="54" t="str">
        <f>IF(ISBLANK(Paramètres!$B62),"",COUNTIF(Codes!DB63,1))</f>
        <v/>
      </c>
      <c r="DA56" s="54" t="str">
        <f>IF(ISBLANK(Paramètres!$B62),"",COUNTIF(Codes!DC63,1))</f>
        <v/>
      </c>
      <c r="DB56" s="54" t="str">
        <f>IF(ISBLANK(Paramètres!$B62),"",COUNTIF(Codes!DD63,1))</f>
        <v/>
      </c>
      <c r="DC56" s="54" t="str">
        <f>IF(ISBLANK(Paramètres!$B62),"",COUNTIF(Codes!DE63,1))</f>
        <v/>
      </c>
      <c r="DD56" s="54" t="str">
        <f>IF(ISBLANK(Paramètres!$B62),"",COUNTIF(Codes!DF63,1))</f>
        <v/>
      </c>
      <c r="DE56" s="54" t="str">
        <f>IF(ISBLANK(Paramètres!$B62),"",COUNTIF(Codes!DG63,1))</f>
        <v/>
      </c>
      <c r="DF56" s="54" t="str">
        <f>IF(ISBLANK(Paramètres!$B62),"",COUNTIF(Codes!DH63,1))</f>
        <v/>
      </c>
      <c r="DG56" s="54" t="str">
        <f>IF(ISBLANK(Paramètres!$B62),"",COUNTIF(Codes!DI63,1))</f>
        <v/>
      </c>
      <c r="DH56" s="54" t="str">
        <f>IF(ISBLANK(Paramètres!$B62),"",COUNTIF(Codes!DJ63,1))</f>
        <v/>
      </c>
      <c r="DI56" s="54" t="str">
        <f>IF(ISBLANK(Paramètres!$B62),"",COUNTIF(Codes!DK63,1))</f>
        <v/>
      </c>
      <c r="DJ56" s="54" t="str">
        <f>IF(ISBLANK(Paramètres!$B62),"",COUNTIF(Codes!DL63,1))</f>
        <v/>
      </c>
      <c r="DK56" s="54" t="str">
        <f>IF(ISBLANK(Paramètres!$B62),"",COUNTIF(Codes!DM63,1))</f>
        <v/>
      </c>
      <c r="DL56" s="54" t="str">
        <f>IF(ISBLANK(Paramètres!$B62),"",COUNTIF(Codes!DN63,1))</f>
        <v/>
      </c>
      <c r="DM56" s="54" t="str">
        <f>IF(ISBLANK(Paramètres!$B62),"",COUNTIF(Codes!DO63,1))</f>
        <v/>
      </c>
      <c r="DN56" s="54" t="str">
        <f>IF(ISBLANK(Paramètres!$B62),"",COUNTIF(Codes!DP63,1))</f>
        <v/>
      </c>
      <c r="DO56" s="54" t="str">
        <f>IF(ISBLANK(Paramètres!$B62),"",COUNTIF(Codes!DQ63,1))</f>
        <v/>
      </c>
      <c r="DP56" s="54" t="str">
        <f>IF(ISBLANK(Paramètres!$B62),"",COUNTIF(Codes!DR63,1))</f>
        <v/>
      </c>
      <c r="DQ56" s="54" t="str">
        <f>IF(ISBLANK(Paramètres!$B62),"",COUNTIF(Codes!DS63,1))</f>
        <v/>
      </c>
      <c r="DR56" s="54" t="str">
        <f>IF(ISBLANK(Paramètres!$B62),"",COUNTIF(Codes!DT63,1))</f>
        <v/>
      </c>
      <c r="DS56" s="54" t="str">
        <f>IF(ISBLANK(Paramètres!$B62),"",COUNTIF(Codes!DU63,1))</f>
        <v/>
      </c>
      <c r="DT56" s="54" t="str">
        <f>IF(ISBLANK(Paramètres!$B62),"",COUNTIF(Codes!DV63,1))</f>
        <v/>
      </c>
      <c r="DU56" s="54" t="str">
        <f>IF(ISBLANK(Paramètres!$B62),"",COUNTIF(Codes!DW63,1))</f>
        <v/>
      </c>
      <c r="DV56" s="54" t="str">
        <f>IF(ISBLANK(Paramètres!$B62),"",COUNTIF(Codes!DX63,1))</f>
        <v/>
      </c>
      <c r="DW56" s="54" t="str">
        <f>IF(ISBLANK(Paramètres!$B62),"",COUNTIF(Codes!DY63,1))</f>
        <v/>
      </c>
      <c r="DX56" s="54" t="str">
        <f>IF(ISBLANK(Paramètres!$B62),"",COUNTIF(Codes!DZ63,1))</f>
        <v/>
      </c>
      <c r="DY56" s="54" t="str">
        <f>IF(ISBLANK(Paramètres!$B62),"",COUNTIF(Codes!EA63,1))</f>
        <v/>
      </c>
      <c r="DZ56" s="54" t="str">
        <f>IF(ISBLANK(Paramètres!$B62),"",COUNTIF(Codes!EB63,1))</f>
        <v/>
      </c>
      <c r="EA56" s="54" t="str">
        <f>IF(ISBLANK(Paramètres!$B62),"",COUNTIF(Codes!EC63,1))</f>
        <v/>
      </c>
      <c r="EB56" s="54" t="str">
        <f>IF(ISBLANK(Paramètres!$B62),"",COUNTIF(Codes!ED63,1))</f>
        <v/>
      </c>
      <c r="EC56" s="54" t="str">
        <f>IF(ISBLANK(Paramètres!$B62),"",COUNTIF(Codes!EE63,1))</f>
        <v/>
      </c>
      <c r="ED56" s="54" t="str">
        <f>IF(ISBLANK(Paramètres!$B62),"",COUNTIF(Codes!EF63,1))</f>
        <v/>
      </c>
      <c r="EE56" s="54" t="str">
        <f>IF(ISBLANK(Paramètres!$B62),"",COUNTIF(Codes!EG63,1))</f>
        <v/>
      </c>
      <c r="EF56" s="54" t="str">
        <f>IF(ISBLANK(Paramètres!$B62),"",COUNTIF(Codes!EH63,1))</f>
        <v/>
      </c>
      <c r="EG56" s="54" t="str">
        <f>IF(ISBLANK(Paramètres!$B62),"",COUNTIF(Codes!EI63,1))</f>
        <v/>
      </c>
      <c r="EH56" s="54" t="str">
        <f>IF(ISBLANK(Paramètres!$B62),"",COUNTIF(Codes!EJ63,1))</f>
        <v/>
      </c>
      <c r="EI56" s="54" t="str">
        <f>IF(ISBLANK(Paramètres!$B62),"",COUNTIF(Codes!EK63,1))</f>
        <v/>
      </c>
      <c r="EJ56" s="54" t="str">
        <f>IF(ISBLANK(Paramètres!$B62),"",COUNTIF(Codes!EL63,1))</f>
        <v/>
      </c>
      <c r="EK56" s="54" t="str">
        <f>IF(ISBLANK(Paramètres!$B62),"",COUNTIF(Codes!EM63,1))</f>
        <v/>
      </c>
      <c r="EL56" s="54" t="str">
        <f>IF(ISBLANK(Paramètres!$B62),"",COUNTIF(Codes!EN63,1))</f>
        <v/>
      </c>
      <c r="EM56" s="54" t="str">
        <f>IF(ISBLANK(Paramètres!$B62),"",COUNTIF(Codes!EO63,1))</f>
        <v/>
      </c>
      <c r="EN56" s="54" t="str">
        <f>IF(ISBLANK(Paramètres!$B62),"",COUNTIF(Codes!EP63,1))</f>
        <v/>
      </c>
      <c r="EO56" s="54" t="str">
        <f>IF(ISBLANK(Paramètres!$B62),"",COUNTIF(Codes!EQ63,1))</f>
        <v/>
      </c>
      <c r="EP56" s="54" t="str">
        <f>IF(ISBLANK(Paramètres!$B62),"",COUNTIF(Codes!ER63,1))</f>
        <v/>
      </c>
      <c r="EQ56" s="54" t="str">
        <f>IF(ISBLANK(Paramètres!$B62),"",COUNTIF(Codes!ES63,1))</f>
        <v/>
      </c>
      <c r="ER56" s="54" t="str">
        <f>IF(ISBLANK(Paramètres!$B62),"",COUNTIF(Codes!ET63,1))</f>
        <v/>
      </c>
      <c r="ES56" s="54" t="str">
        <f>IF(ISBLANK(Paramètres!$B62),"",COUNTIF(Codes!EU63,1))</f>
        <v/>
      </c>
      <c r="ET56" s="54" t="str">
        <f>IF(ISBLANK(Paramètres!$B62),"",COUNTIF(Codes!EV63,1))</f>
        <v/>
      </c>
      <c r="EU56" s="54" t="str">
        <f>IF(ISBLANK(Paramètres!$B62),"",COUNTIF(Codes!EW63,1))</f>
        <v/>
      </c>
      <c r="EV56" s="54" t="str">
        <f>IF(ISBLANK(Paramètres!$B62),"",COUNTIF(Codes!EX63,1))</f>
        <v/>
      </c>
      <c r="EW56" s="54" t="str">
        <f>IF(ISBLANK(Paramètres!$B62),"",COUNTIF(Codes!EY63,1))</f>
        <v/>
      </c>
      <c r="EX56" s="54" t="str">
        <f>IF(ISBLANK(Paramètres!$B62),"",COUNTIF(Codes!EZ63,1))</f>
        <v/>
      </c>
      <c r="EY56" s="54" t="str">
        <f>IF(ISBLANK(Paramètres!$B62),"",COUNTIF(Codes!FA63,1))</f>
        <v/>
      </c>
      <c r="EZ56" s="54" t="str">
        <f>IF(ISBLANK(Paramètres!$B62),"",COUNTIF(Codes!FB63,1))</f>
        <v/>
      </c>
      <c r="FA56" s="54" t="str">
        <f>IF(ISBLANK(Paramètres!$B62),"",COUNTIF(Codes!FC63,1))</f>
        <v/>
      </c>
      <c r="FB56" s="54" t="str">
        <f>IF(ISBLANK(Paramètres!$B62),"",COUNTIF(Codes!FD63,1))</f>
        <v/>
      </c>
      <c r="FC56" s="54" t="str">
        <f>IF(ISBLANK(Paramètres!$B62),"",COUNTIF(Codes!FE63,1))</f>
        <v/>
      </c>
      <c r="FD56" s="54" t="str">
        <f>IF(ISBLANK(Paramètres!$B62),"",COUNTIF(Codes!FF63,1))</f>
        <v/>
      </c>
      <c r="FE56" s="54" t="str">
        <f>IF(ISBLANK(Paramètres!$B62),"",COUNTIF(Codes!FG63,1))</f>
        <v/>
      </c>
      <c r="FF56" s="54" t="str">
        <f>IF(ISBLANK(Paramètres!$B62),"",COUNTIF(Codes!FH63,1))</f>
        <v/>
      </c>
      <c r="FG56" s="54" t="str">
        <f>IF(ISBLANK(Paramètres!$B62),"",COUNTIF(Codes!FI63,1))</f>
        <v/>
      </c>
      <c r="FH56" s="54" t="str">
        <f>IF(ISBLANK(Paramètres!$B62),"",COUNTIF(Codes!FJ63,1))</f>
        <v/>
      </c>
      <c r="FI56" s="54" t="str">
        <f>IF(ISBLANK(Paramètres!$B62),"",COUNTIF(Codes!FK63,1))</f>
        <v/>
      </c>
      <c r="FJ56" s="54" t="str">
        <f>IF(ISBLANK(Paramètres!$B62),"",COUNTIF(Codes!FL63,1))</f>
        <v/>
      </c>
      <c r="FK56" s="54" t="str">
        <f>IF(ISBLANK(Paramètres!$B62),"",COUNTIF(Codes!FM63,1))</f>
        <v/>
      </c>
      <c r="FL56" s="54" t="str">
        <f>IF(ISBLANK(Paramètres!$B62),"",COUNTIF(Codes!FN63,1))</f>
        <v/>
      </c>
      <c r="FM56" s="54" t="str">
        <f>IF(ISBLANK(Paramètres!$B62),"",COUNTIF(Codes!FO63,1))</f>
        <v/>
      </c>
      <c r="FN56" s="54" t="str">
        <f>IF(ISBLANK(Paramètres!$B62),"",COUNTIF(Codes!FP63,1))</f>
        <v/>
      </c>
      <c r="FO56" s="54" t="str">
        <f>IF(ISBLANK(Paramètres!$B62),"",COUNTIF(Codes!FQ63,1))</f>
        <v/>
      </c>
      <c r="FP56" s="54" t="str">
        <f>IF(ISBLANK(Paramètres!$B62),"",COUNTIF(Codes!FR63,1))</f>
        <v/>
      </c>
      <c r="FQ56" s="54" t="str">
        <f>IF(ISBLANK(Paramètres!$B62),"",COUNTIF(Codes!FS63,1))</f>
        <v/>
      </c>
      <c r="FR56" s="54" t="str">
        <f>IF(ISBLANK(Paramètres!$B62),"",COUNTIF(Codes!FT63,1))</f>
        <v/>
      </c>
      <c r="FS56" s="54" t="str">
        <f>IF(ISBLANK(Paramètres!$B62),"",COUNTIF(Codes!FU63,1))</f>
        <v/>
      </c>
      <c r="FT56" s="54" t="str">
        <f>IF(ISBLANK(Paramètres!$B62),"",COUNTIF(Codes!FV63,1))</f>
        <v/>
      </c>
      <c r="FU56" s="54" t="str">
        <f>IF(ISBLANK(Paramètres!$B62),"",COUNTIF(Codes!FW63,1))</f>
        <v/>
      </c>
      <c r="FV56" s="54" t="str">
        <f>IF(ISBLANK(Paramètres!$B62),"",COUNTIF(Codes!FX63,1))</f>
        <v/>
      </c>
      <c r="FW56" s="54" t="str">
        <f>IF(ISBLANK(Paramètres!$B62),"",COUNTIF(Codes!FY63,1))</f>
        <v/>
      </c>
      <c r="FX56" s="54" t="str">
        <f>IF(ISBLANK(Paramètres!$B62),"",COUNTIF(Codes!FZ63,1))</f>
        <v/>
      </c>
      <c r="FY56" s="54" t="str">
        <f>IF(ISBLANK(Paramètres!$B62),"",COUNTIF(Codes!GA63,1))</f>
        <v/>
      </c>
      <c r="FZ56" s="54" t="str">
        <f>IF(ISBLANK(Paramètres!$B62),"",COUNTIF(Codes!GB63,1))</f>
        <v/>
      </c>
      <c r="GA56" s="54" t="str">
        <f>IF(ISBLANK(Paramètres!$B62),"",COUNTIF(Codes!GC63,1))</f>
        <v/>
      </c>
      <c r="GB56" s="54" t="str">
        <f>IF(ISBLANK(Paramètres!$B62),"",COUNTIF(Codes!GD63,1))</f>
        <v/>
      </c>
      <c r="GC56" s="54" t="str">
        <f>IF(ISBLANK(Paramètres!$B62),"",COUNTIF(Codes!GE63,1))</f>
        <v/>
      </c>
      <c r="GD56" s="54" t="str">
        <f>IF(ISBLANK(Paramètres!$B62),"",COUNTIF(Codes!GF63,1))</f>
        <v/>
      </c>
      <c r="GE56" s="54" t="str">
        <f>IF(ISBLANK(Paramètres!$B62),"",COUNTIF(Codes!GG63,1))</f>
        <v/>
      </c>
      <c r="GF56" s="54" t="str">
        <f>IF(ISBLANK(Paramètres!$B62),"",COUNTIF(Codes!GH63,1))</f>
        <v/>
      </c>
      <c r="GG56" s="54" t="str">
        <f>IF(ISBLANK(Paramètres!$B62),"",COUNTIF(Codes!GI63,1))</f>
        <v/>
      </c>
      <c r="GH56" s="54" t="str">
        <f>IF(ISBLANK(Paramètres!$B62),"",COUNTIF(Codes!GJ63,1))</f>
        <v/>
      </c>
      <c r="GI56" s="54" t="str">
        <f>IF(ISBLANK(Paramètres!$B62),"",COUNTIF(Codes!GK63,1))</f>
        <v/>
      </c>
      <c r="GJ56" s="54" t="str">
        <f>IF(ISBLANK(Paramètres!$B62),"",COUNTIF(Codes!GL63,1))</f>
        <v/>
      </c>
      <c r="GK56" s="54" t="str">
        <f>IF(ISBLANK(Paramètres!$B62),"",COUNTIF(Codes!GM63,1))</f>
        <v/>
      </c>
      <c r="GL56" s="54" t="str">
        <f>IF(ISBLANK(Paramètres!$B62),"",COUNTIF(Codes!GN63,1))</f>
        <v/>
      </c>
      <c r="GM56" s="54" t="str">
        <f>IF(ISBLANK(Paramètres!B62),"",AVERAGE(B56:CX56))</f>
        <v/>
      </c>
      <c r="GN56" s="54" t="str">
        <f>IF(ISBLANK(Paramètres!B62),"",AVERAGE(CY56:GL56))</f>
        <v/>
      </c>
      <c r="GO56" s="54" t="str">
        <f>IF(ISBLANK(Paramètres!B62),"",AVERAGE(C56:GL56))</f>
        <v/>
      </c>
      <c r="GP56" s="54" t="str">
        <f>IF(ISBLANK(Paramètres!B62),"",AVERAGE(CY56:DZ56))</f>
        <v/>
      </c>
      <c r="GQ56" s="54" t="str">
        <f>IF(ISBLANK(Paramètres!B62),"",AVERAGE(EA56:FK56))</f>
        <v/>
      </c>
      <c r="GR56" s="54" t="str">
        <f>IF(ISBLANK(Paramètres!B62),"",AVERAGE(FL56:FW56))</f>
        <v/>
      </c>
      <c r="GS56" s="54" t="str">
        <f>IF(ISBLANK(Paramètres!B62),"",AVERAGE(FX56:GL56))</f>
        <v/>
      </c>
      <c r="GT56" s="54" t="str">
        <f>IF(ISBLANK(Paramètres!B62),"",AVERAGE(Calculs!M56:R56,Calculs!AN56:AY56,Calculs!BE56:BI56,Calculs!BT56:BX56,Calculs!CD56:CO56))</f>
        <v/>
      </c>
      <c r="GU56" s="54" t="str">
        <f>IF(ISBLANK(Paramètres!B62),"",AVERAGE(Calculs!AI56:AM56,Calculs!BJ56:BP56,Calculs!BY56:CC56))</f>
        <v/>
      </c>
      <c r="GV56" s="54" t="str">
        <f>IF(ISBLANK(Paramètres!B62),"",AVERAGE(Calculs!B56:L56,Calculs!S56:AH56,Calculs!AZ56:BD56,Calculs!BQ56:BS56))</f>
        <v/>
      </c>
      <c r="GW56" s="54" t="str">
        <f>IF(ISBLANK(Paramètres!B62),"",AVERAGE(CP56:CX56))</f>
        <v/>
      </c>
    </row>
    <row r="57" spans="1:205" s="23" customFormat="1" ht="24" customHeight="1" thickBot="1" x14ac:dyDescent="0.4">
      <c r="A57" s="266" t="str">
        <f>Codes!C64</f>
        <v/>
      </c>
      <c r="B57" s="54" t="str">
        <f>IF(ISBLANK(Paramètres!$B63),"",COUNTIF(Codes!D64,1))</f>
        <v/>
      </c>
      <c r="C57" s="54" t="str">
        <f>IF(ISBLANK(Paramètres!$B63),"",COUNTIF(Codes!E64,1))</f>
        <v/>
      </c>
      <c r="D57" s="54" t="str">
        <f>IF(ISBLANK(Paramètres!$B63),"",COUNTIF(Codes!F64,1))</f>
        <v/>
      </c>
      <c r="E57" s="54" t="str">
        <f>IF(ISBLANK(Paramètres!$B63),"",COUNTIF(Codes!G64,1))</f>
        <v/>
      </c>
      <c r="F57" s="54" t="str">
        <f>IF(ISBLANK(Paramètres!$B63),"",COUNTIF(Codes!H64,1))</f>
        <v/>
      </c>
      <c r="G57" s="54" t="str">
        <f>IF(ISBLANK(Paramètres!$B63),"",COUNTIF(Codes!I64,1))</f>
        <v/>
      </c>
      <c r="H57" s="54" t="str">
        <f>IF(ISBLANK(Paramètres!$B63),"",COUNTIF(Codes!J64,1))</f>
        <v/>
      </c>
      <c r="I57" s="54" t="str">
        <f>IF(ISBLANK(Paramètres!$B63),"",COUNTIF(Codes!K64,1))</f>
        <v/>
      </c>
      <c r="J57" s="54" t="str">
        <f>IF(ISBLANK(Paramètres!$B63),"",COUNTIF(Codes!L64,1))</f>
        <v/>
      </c>
      <c r="K57" s="54" t="str">
        <f>IF(ISBLANK(Paramètres!$B63),"",COUNTIF(Codes!M64,1))</f>
        <v/>
      </c>
      <c r="L57" s="54" t="str">
        <f>IF(ISBLANK(Paramètres!$B63),"",COUNTIF(Codes!N64,1))</f>
        <v/>
      </c>
      <c r="M57" s="54" t="str">
        <f>IF(ISBLANK(Paramètres!$B63),"",COUNTIF(Codes!O64,1))</f>
        <v/>
      </c>
      <c r="N57" s="54" t="str">
        <f>IF(ISBLANK(Paramètres!$B63),"",COUNTIF(Codes!P64,1))</f>
        <v/>
      </c>
      <c r="O57" s="54" t="str">
        <f>IF(ISBLANK(Paramètres!$B63),"",COUNTIF(Codes!Q64,1))</f>
        <v/>
      </c>
      <c r="P57" s="54" t="str">
        <f>IF(ISBLANK(Paramètres!$B63),"",COUNTIF(Codes!R64,1))</f>
        <v/>
      </c>
      <c r="Q57" s="54" t="str">
        <f>IF(ISBLANK(Paramètres!$B63),"",COUNTIF(Codes!S64,1))</f>
        <v/>
      </c>
      <c r="R57" s="54" t="str">
        <f>IF(ISBLANK(Paramètres!$B63),"",COUNTIF(Codes!T64,1))</f>
        <v/>
      </c>
      <c r="S57" s="54" t="str">
        <f>IF(ISBLANK(Paramètres!$B63),"",COUNTIF(Codes!U64,1))</f>
        <v/>
      </c>
      <c r="T57" s="54" t="str">
        <f>IF(ISBLANK(Paramètres!$B63),"",COUNTIF(Codes!V64,1))</f>
        <v/>
      </c>
      <c r="U57" s="54" t="str">
        <f>IF(ISBLANK(Paramètres!$B63),"",COUNTIF(Codes!W64,1))</f>
        <v/>
      </c>
      <c r="V57" s="54" t="str">
        <f>IF(ISBLANK(Paramètres!$B63),"",COUNTIF(Codes!X64,1))</f>
        <v/>
      </c>
      <c r="W57" s="54" t="str">
        <f>IF(ISBLANK(Paramètres!$B63),"",COUNTIF(Codes!Y64,1))</f>
        <v/>
      </c>
      <c r="X57" s="54" t="str">
        <f>IF(ISBLANK(Paramètres!$B63),"",COUNTIF(Codes!Z64,1))</f>
        <v/>
      </c>
      <c r="Y57" s="54" t="str">
        <f>IF(ISBLANK(Paramètres!$B63),"",COUNTIF(Codes!AA64,1))</f>
        <v/>
      </c>
      <c r="Z57" s="54" t="str">
        <f>IF(ISBLANK(Paramètres!$B63),"",COUNTIF(Codes!AB64,1))</f>
        <v/>
      </c>
      <c r="AA57" s="54" t="str">
        <f>IF(ISBLANK(Paramètres!$B63),"",COUNTIF(Codes!AC64,1))</f>
        <v/>
      </c>
      <c r="AB57" s="54" t="str">
        <f>IF(ISBLANK(Paramètres!$B63),"",COUNTIF(Codes!AD64,1))</f>
        <v/>
      </c>
      <c r="AC57" s="54" t="str">
        <f>IF(ISBLANK(Paramètres!$B63),"",COUNTIF(Codes!AE64,1))</f>
        <v/>
      </c>
      <c r="AD57" s="54" t="str">
        <f>IF(ISBLANK(Paramètres!$B63),"",COUNTIF(Codes!AF64,1))</f>
        <v/>
      </c>
      <c r="AE57" s="54" t="str">
        <f>IF(ISBLANK(Paramètres!$B63),"",COUNTIF(Codes!AG64,1))</f>
        <v/>
      </c>
      <c r="AF57" s="54" t="str">
        <f>IF(ISBLANK(Paramètres!$B63),"",COUNTIF(Codes!AH64,1))</f>
        <v/>
      </c>
      <c r="AG57" s="54" t="str">
        <f>IF(ISBLANK(Paramètres!$B63),"",COUNTIF(Codes!AI64,1))</f>
        <v/>
      </c>
      <c r="AH57" s="54" t="str">
        <f>IF(ISBLANK(Paramètres!$B63),"",COUNTIF(Codes!AJ64,1))</f>
        <v/>
      </c>
      <c r="AI57" s="54" t="str">
        <f>IF(ISBLANK(Paramètres!$B63),"",COUNTIF(Codes!AK64,1))</f>
        <v/>
      </c>
      <c r="AJ57" s="54" t="str">
        <f>IF(ISBLANK(Paramètres!$B63),"",COUNTIF(Codes!AL64,1))</f>
        <v/>
      </c>
      <c r="AK57" s="54" t="str">
        <f>IF(ISBLANK(Paramètres!$B63),"",COUNTIF(Codes!AM64,1))</f>
        <v/>
      </c>
      <c r="AL57" s="54" t="str">
        <f>IF(ISBLANK(Paramètres!$B63),"",COUNTIF(Codes!AN64,1))</f>
        <v/>
      </c>
      <c r="AM57" s="54" t="str">
        <f>IF(ISBLANK(Paramètres!$B63),"",COUNTIF(Codes!AO64,1))</f>
        <v/>
      </c>
      <c r="AN57" s="54" t="str">
        <f>IF(ISBLANK(Paramètres!$B63),"",COUNTIF(Codes!AP64,1))</f>
        <v/>
      </c>
      <c r="AO57" s="54" t="str">
        <f>IF(ISBLANK(Paramètres!$B63),"",COUNTIF(Codes!AQ64,1))</f>
        <v/>
      </c>
      <c r="AP57" s="54" t="str">
        <f>IF(ISBLANK(Paramètres!$B63),"",COUNTIF(Codes!AR64,1))</f>
        <v/>
      </c>
      <c r="AQ57" s="54" t="str">
        <f>IF(ISBLANK(Paramètres!$B63),"",COUNTIF(Codes!AS64,1))</f>
        <v/>
      </c>
      <c r="AR57" s="54" t="str">
        <f>IF(ISBLANK(Paramètres!$B63),"",COUNTIF(Codes!AT64,1))</f>
        <v/>
      </c>
      <c r="AS57" s="54" t="str">
        <f>IF(ISBLANK(Paramètres!$B63),"",COUNTIF(Codes!AU64,1))</f>
        <v/>
      </c>
      <c r="AT57" s="54" t="str">
        <f>IF(ISBLANK(Paramètres!$B63),"",COUNTIF(Codes!AV64,1))</f>
        <v/>
      </c>
      <c r="AU57" s="54" t="str">
        <f>IF(ISBLANK(Paramètres!$B63),"",COUNTIF(Codes!AW64,1))</f>
        <v/>
      </c>
      <c r="AV57" s="54" t="str">
        <f>IF(ISBLANK(Paramètres!$B63),"",COUNTIF(Codes!AX64,1))</f>
        <v/>
      </c>
      <c r="AW57" s="54" t="str">
        <f>IF(ISBLANK(Paramètres!$B63),"",COUNTIF(Codes!AY64,1))</f>
        <v/>
      </c>
      <c r="AX57" s="54" t="str">
        <f>IF(ISBLANK(Paramètres!$B63),"",COUNTIF(Codes!AZ64,1))</f>
        <v/>
      </c>
      <c r="AY57" s="54" t="str">
        <f>IF(ISBLANK(Paramètres!$B63),"",COUNTIF(Codes!BA64,1))</f>
        <v/>
      </c>
      <c r="AZ57" s="54" t="str">
        <f>IF(ISBLANK(Paramètres!$B63),"",COUNTIF(Codes!BB64,1))</f>
        <v/>
      </c>
      <c r="BA57" s="54" t="str">
        <f>IF(ISBLANK(Paramètres!$B63),"",COUNTIF(Codes!BC64,1))</f>
        <v/>
      </c>
      <c r="BB57" s="54" t="str">
        <f>IF(ISBLANK(Paramètres!$B63),"",COUNTIF(Codes!BD64,1))</f>
        <v/>
      </c>
      <c r="BC57" s="54" t="str">
        <f>IF(ISBLANK(Paramètres!$B63),"",COUNTIF(Codes!BE64,1))</f>
        <v/>
      </c>
      <c r="BD57" s="54" t="str">
        <f>IF(ISBLANK(Paramètres!$B63),"",COUNTIF(Codes!BF64,1))</f>
        <v/>
      </c>
      <c r="BE57" s="54" t="str">
        <f>IF(ISBLANK(Paramètres!$B63),"",COUNTIF(Codes!BG64,1))</f>
        <v/>
      </c>
      <c r="BF57" s="54" t="str">
        <f>IF(ISBLANK(Paramètres!$B63),"",COUNTIF(Codes!BH64,1))</f>
        <v/>
      </c>
      <c r="BG57" s="54" t="str">
        <f>IF(ISBLANK(Paramètres!$B63),"",COUNTIF(Codes!BI64,1))</f>
        <v/>
      </c>
      <c r="BH57" s="54" t="str">
        <f>IF(ISBLANK(Paramètres!$B63),"",COUNTIF(Codes!BJ64,1))</f>
        <v/>
      </c>
      <c r="BI57" s="54" t="str">
        <f>IF(ISBLANK(Paramètres!$B63),"",COUNTIF(Codes!BK64,1))</f>
        <v/>
      </c>
      <c r="BJ57" s="54" t="str">
        <f>IF(ISBLANK(Paramètres!$B63),"",COUNTIF(Codes!BL64,1))</f>
        <v/>
      </c>
      <c r="BK57" s="54" t="str">
        <f>IF(ISBLANK(Paramètres!$B63),"",COUNTIF(Codes!BM64,1))</f>
        <v/>
      </c>
      <c r="BL57" s="54" t="str">
        <f>IF(ISBLANK(Paramètres!$B63),"",COUNTIF(Codes!BN64,1))</f>
        <v/>
      </c>
      <c r="BM57" s="54" t="str">
        <f>IF(ISBLANK(Paramètres!$B63),"",COUNTIF(Codes!BO64,1))</f>
        <v/>
      </c>
      <c r="BN57" s="54" t="str">
        <f>IF(ISBLANK(Paramètres!$B63),"",COUNTIF(Codes!BP64,1))</f>
        <v/>
      </c>
      <c r="BO57" s="54" t="str">
        <f>IF(ISBLANK(Paramètres!$B63),"",COUNTIF(Codes!BQ64,1))</f>
        <v/>
      </c>
      <c r="BP57" s="54" t="str">
        <f>IF(ISBLANK(Paramètres!$B63),"",COUNTIF(Codes!BR64,1))</f>
        <v/>
      </c>
      <c r="BQ57" s="54" t="str">
        <f>IF(ISBLANK(Paramètres!$B63),"",COUNTIF(Codes!BS64,1))</f>
        <v/>
      </c>
      <c r="BR57" s="54" t="str">
        <f>IF(ISBLANK(Paramètres!$B63),"",COUNTIF(Codes!BT64,1))</f>
        <v/>
      </c>
      <c r="BS57" s="54" t="str">
        <f>IF(ISBLANK(Paramètres!$B63),"",COUNTIF(Codes!BU64,1))</f>
        <v/>
      </c>
      <c r="BT57" s="54" t="str">
        <f>IF(ISBLANK(Paramètres!$B63),"",COUNTIF(Codes!BV64,1))</f>
        <v/>
      </c>
      <c r="BU57" s="54" t="str">
        <f>IF(ISBLANK(Paramètres!$B63),"",COUNTIF(Codes!BW64,1))</f>
        <v/>
      </c>
      <c r="BV57" s="54" t="str">
        <f>IF(ISBLANK(Paramètres!$B63),"",COUNTIF(Codes!BX64,1))</f>
        <v/>
      </c>
      <c r="BW57" s="54" t="str">
        <f>IF(ISBLANK(Paramètres!$B63),"",COUNTIF(Codes!BY64,1))</f>
        <v/>
      </c>
      <c r="BX57" s="54" t="str">
        <f>IF(ISBLANK(Paramètres!$B63),"",COUNTIF(Codes!BZ64,1))</f>
        <v/>
      </c>
      <c r="BY57" s="54" t="str">
        <f>IF(ISBLANK(Paramètres!$B63),"",COUNTIF(Codes!CA64,1))</f>
        <v/>
      </c>
      <c r="BZ57" s="54" t="str">
        <f>IF(ISBLANK(Paramètres!$B63),"",COUNTIF(Codes!CB64,1))</f>
        <v/>
      </c>
      <c r="CA57" s="54" t="str">
        <f>IF(ISBLANK(Paramètres!$B63),"",COUNTIF(Codes!CC64,1))</f>
        <v/>
      </c>
      <c r="CB57" s="54" t="str">
        <f>IF(ISBLANK(Paramètres!$B63),"",COUNTIF(Codes!CD64,1))</f>
        <v/>
      </c>
      <c r="CC57" s="54" t="str">
        <f>IF(ISBLANK(Paramètres!$B63),"",COUNTIF(Codes!CE64,1))</f>
        <v/>
      </c>
      <c r="CD57" s="54" t="str">
        <f>IF(ISBLANK(Paramètres!$B63),"",COUNTIF(Codes!CF64,1))</f>
        <v/>
      </c>
      <c r="CE57" s="54" t="str">
        <f>IF(ISBLANK(Paramètres!$B63),"",COUNTIF(Codes!CG64,1))</f>
        <v/>
      </c>
      <c r="CF57" s="54" t="str">
        <f>IF(ISBLANK(Paramètres!$B63),"",COUNTIF(Codes!CH64,1))</f>
        <v/>
      </c>
      <c r="CG57" s="54" t="str">
        <f>IF(ISBLANK(Paramètres!$B63),"",COUNTIF(Codes!CI64,1))</f>
        <v/>
      </c>
      <c r="CH57" s="54" t="str">
        <f>IF(ISBLANK(Paramètres!$B63),"",COUNTIF(Codes!CJ64,1))</f>
        <v/>
      </c>
      <c r="CI57" s="54" t="str">
        <f>IF(ISBLANK(Paramètres!$B63),"",COUNTIF(Codes!CK64,1))</f>
        <v/>
      </c>
      <c r="CJ57" s="54" t="str">
        <f>IF(ISBLANK(Paramètres!$B63),"",COUNTIF(Codes!CL64,1))</f>
        <v/>
      </c>
      <c r="CK57" s="54" t="str">
        <f>IF(ISBLANK(Paramètres!$B63),"",COUNTIF(Codes!CM64,1))</f>
        <v/>
      </c>
      <c r="CL57" s="54" t="str">
        <f>IF(ISBLANK(Paramètres!$B63),"",COUNTIF(Codes!CN64,1))</f>
        <v/>
      </c>
      <c r="CM57" s="54" t="str">
        <f>IF(ISBLANK(Paramètres!$B63),"",COUNTIF(Codes!CO64,1))</f>
        <v/>
      </c>
      <c r="CN57" s="54" t="str">
        <f>IF(ISBLANK(Paramètres!$B63),"",COUNTIF(Codes!CP64,1))</f>
        <v/>
      </c>
      <c r="CO57" s="54" t="str">
        <f>IF(ISBLANK(Paramètres!$B63),"",COUNTIF(Codes!CQ64,1))</f>
        <v/>
      </c>
      <c r="CP57" s="54" t="str">
        <f>IF(ISBLANK(Paramètres!$B63),"",COUNTIF(Codes!CR64,1))</f>
        <v/>
      </c>
      <c r="CQ57" s="54" t="str">
        <f>IF(ISBLANK(Paramètres!$B63),"",COUNTIF(Codes!CS64,1))</f>
        <v/>
      </c>
      <c r="CR57" s="54" t="str">
        <f>IF(ISBLANK(Paramètres!$B63),"",COUNTIF(Codes!CT64,1))</f>
        <v/>
      </c>
      <c r="CS57" s="54" t="str">
        <f>IF(ISBLANK(Paramètres!$B63),"",COUNTIF(Codes!CU64,1))</f>
        <v/>
      </c>
      <c r="CT57" s="54" t="str">
        <f>IF(ISBLANK(Paramètres!$B63),"",COUNTIF(Codes!CV64,1))</f>
        <v/>
      </c>
      <c r="CU57" s="54" t="str">
        <f>IF(ISBLANK(Paramètres!$B63),"",COUNTIF(Codes!CW64,1))</f>
        <v/>
      </c>
      <c r="CV57" s="54" t="str">
        <f>IF(ISBLANK(Paramètres!$B63),"",COUNTIF(Codes!CX64,1))</f>
        <v/>
      </c>
      <c r="CW57" s="54" t="str">
        <f>IF(ISBLANK(Paramètres!$B63),"",COUNTIF(Codes!CY64,1))</f>
        <v/>
      </c>
      <c r="CX57" s="54" t="str">
        <f>IF(ISBLANK(Paramètres!$B63),"",COUNTIF(Codes!CZ64,1))</f>
        <v/>
      </c>
      <c r="CY57" s="54" t="str">
        <f>IF(ISBLANK(Paramètres!$B63),"",COUNTIF(Codes!DA64,1))</f>
        <v/>
      </c>
      <c r="CZ57" s="54" t="str">
        <f>IF(ISBLANK(Paramètres!$B63),"",COUNTIF(Codes!DB64,1))</f>
        <v/>
      </c>
      <c r="DA57" s="54" t="str">
        <f>IF(ISBLANK(Paramètres!$B63),"",COUNTIF(Codes!DC64,1))</f>
        <v/>
      </c>
      <c r="DB57" s="54" t="str">
        <f>IF(ISBLANK(Paramètres!$B63),"",COUNTIF(Codes!DD64,1))</f>
        <v/>
      </c>
      <c r="DC57" s="54" t="str">
        <f>IF(ISBLANK(Paramètres!$B63),"",COUNTIF(Codes!DE64,1))</f>
        <v/>
      </c>
      <c r="DD57" s="54" t="str">
        <f>IF(ISBLANK(Paramètres!$B63),"",COUNTIF(Codes!DF64,1))</f>
        <v/>
      </c>
      <c r="DE57" s="54" t="str">
        <f>IF(ISBLANK(Paramètres!$B63),"",COUNTIF(Codes!DG64,1))</f>
        <v/>
      </c>
      <c r="DF57" s="54" t="str">
        <f>IF(ISBLANK(Paramètres!$B63),"",COUNTIF(Codes!DH64,1))</f>
        <v/>
      </c>
      <c r="DG57" s="54" t="str">
        <f>IF(ISBLANK(Paramètres!$B63),"",COUNTIF(Codes!DI64,1))</f>
        <v/>
      </c>
      <c r="DH57" s="54" t="str">
        <f>IF(ISBLANK(Paramètres!$B63),"",COUNTIF(Codes!DJ64,1))</f>
        <v/>
      </c>
      <c r="DI57" s="54" t="str">
        <f>IF(ISBLANK(Paramètres!$B63),"",COUNTIF(Codes!DK64,1))</f>
        <v/>
      </c>
      <c r="DJ57" s="54" t="str">
        <f>IF(ISBLANK(Paramètres!$B63),"",COUNTIF(Codes!DL64,1))</f>
        <v/>
      </c>
      <c r="DK57" s="54" t="str">
        <f>IF(ISBLANK(Paramètres!$B63),"",COUNTIF(Codes!DM64,1))</f>
        <v/>
      </c>
      <c r="DL57" s="54" t="str">
        <f>IF(ISBLANK(Paramètres!$B63),"",COUNTIF(Codes!DN64,1))</f>
        <v/>
      </c>
      <c r="DM57" s="54" t="str">
        <f>IF(ISBLANK(Paramètres!$B63),"",COUNTIF(Codes!DO64,1))</f>
        <v/>
      </c>
      <c r="DN57" s="54" t="str">
        <f>IF(ISBLANK(Paramètres!$B63),"",COUNTIF(Codes!DP64,1))</f>
        <v/>
      </c>
      <c r="DO57" s="54" t="str">
        <f>IF(ISBLANK(Paramètres!$B63),"",COUNTIF(Codes!DQ64,1))</f>
        <v/>
      </c>
      <c r="DP57" s="54" t="str">
        <f>IF(ISBLANK(Paramètres!$B63),"",COUNTIF(Codes!DR64,1))</f>
        <v/>
      </c>
      <c r="DQ57" s="54" t="str">
        <f>IF(ISBLANK(Paramètres!$B63),"",COUNTIF(Codes!DS64,1))</f>
        <v/>
      </c>
      <c r="DR57" s="54" t="str">
        <f>IF(ISBLANK(Paramètres!$B63),"",COUNTIF(Codes!DT64,1))</f>
        <v/>
      </c>
      <c r="DS57" s="54" t="str">
        <f>IF(ISBLANK(Paramètres!$B63),"",COUNTIF(Codes!DU64,1))</f>
        <v/>
      </c>
      <c r="DT57" s="54" t="str">
        <f>IF(ISBLANK(Paramètres!$B63),"",COUNTIF(Codes!DV64,1))</f>
        <v/>
      </c>
      <c r="DU57" s="54" t="str">
        <f>IF(ISBLANK(Paramètres!$B63),"",COUNTIF(Codes!DW64,1))</f>
        <v/>
      </c>
      <c r="DV57" s="54" t="str">
        <f>IF(ISBLANK(Paramètres!$B63),"",COUNTIF(Codes!DX64,1))</f>
        <v/>
      </c>
      <c r="DW57" s="54" t="str">
        <f>IF(ISBLANK(Paramètres!$B63),"",COUNTIF(Codes!DY64,1))</f>
        <v/>
      </c>
      <c r="DX57" s="54" t="str">
        <f>IF(ISBLANK(Paramètres!$B63),"",COUNTIF(Codes!DZ64,1))</f>
        <v/>
      </c>
      <c r="DY57" s="54" t="str">
        <f>IF(ISBLANK(Paramètres!$B63),"",COUNTIF(Codes!EA64,1))</f>
        <v/>
      </c>
      <c r="DZ57" s="54" t="str">
        <f>IF(ISBLANK(Paramètres!$B63),"",COUNTIF(Codes!EB64,1))</f>
        <v/>
      </c>
      <c r="EA57" s="54" t="str">
        <f>IF(ISBLANK(Paramètres!$B63),"",COUNTIF(Codes!EC64,1))</f>
        <v/>
      </c>
      <c r="EB57" s="54" t="str">
        <f>IF(ISBLANK(Paramètres!$B63),"",COUNTIF(Codes!ED64,1))</f>
        <v/>
      </c>
      <c r="EC57" s="54" t="str">
        <f>IF(ISBLANK(Paramètres!$B63),"",COUNTIF(Codes!EE64,1))</f>
        <v/>
      </c>
      <c r="ED57" s="54" t="str">
        <f>IF(ISBLANK(Paramètres!$B63),"",COUNTIF(Codes!EF64,1))</f>
        <v/>
      </c>
      <c r="EE57" s="54" t="str">
        <f>IF(ISBLANK(Paramètres!$B63),"",COUNTIF(Codes!EG64,1))</f>
        <v/>
      </c>
      <c r="EF57" s="54" t="str">
        <f>IF(ISBLANK(Paramètres!$B63),"",COUNTIF(Codes!EH64,1))</f>
        <v/>
      </c>
      <c r="EG57" s="54" t="str">
        <f>IF(ISBLANK(Paramètres!$B63),"",COUNTIF(Codes!EI64,1))</f>
        <v/>
      </c>
      <c r="EH57" s="54" t="str">
        <f>IF(ISBLANK(Paramètres!$B63),"",COUNTIF(Codes!EJ64,1))</f>
        <v/>
      </c>
      <c r="EI57" s="54" t="str">
        <f>IF(ISBLANK(Paramètres!$B63),"",COUNTIF(Codes!EK64,1))</f>
        <v/>
      </c>
      <c r="EJ57" s="54" t="str">
        <f>IF(ISBLANK(Paramètres!$B63),"",COUNTIF(Codes!EL64,1))</f>
        <v/>
      </c>
      <c r="EK57" s="54" t="str">
        <f>IF(ISBLANK(Paramètres!$B63),"",COUNTIF(Codes!EM64,1))</f>
        <v/>
      </c>
      <c r="EL57" s="54" t="str">
        <f>IF(ISBLANK(Paramètres!$B63),"",COUNTIF(Codes!EN64,1))</f>
        <v/>
      </c>
      <c r="EM57" s="54" t="str">
        <f>IF(ISBLANK(Paramètres!$B63),"",COUNTIF(Codes!EO64,1))</f>
        <v/>
      </c>
      <c r="EN57" s="54" t="str">
        <f>IF(ISBLANK(Paramètres!$B63),"",COUNTIF(Codes!EP64,1))</f>
        <v/>
      </c>
      <c r="EO57" s="54" t="str">
        <f>IF(ISBLANK(Paramètres!$B63),"",COUNTIF(Codes!EQ64,1))</f>
        <v/>
      </c>
      <c r="EP57" s="54" t="str">
        <f>IF(ISBLANK(Paramètres!$B63),"",COUNTIF(Codes!ER64,1))</f>
        <v/>
      </c>
      <c r="EQ57" s="54" t="str">
        <f>IF(ISBLANK(Paramètres!$B63),"",COUNTIF(Codes!ES64,1))</f>
        <v/>
      </c>
      <c r="ER57" s="54" t="str">
        <f>IF(ISBLANK(Paramètres!$B63),"",COUNTIF(Codes!ET64,1))</f>
        <v/>
      </c>
      <c r="ES57" s="54" t="str">
        <f>IF(ISBLANK(Paramètres!$B63),"",COUNTIF(Codes!EU64,1))</f>
        <v/>
      </c>
      <c r="ET57" s="54" t="str">
        <f>IF(ISBLANK(Paramètres!$B63),"",COUNTIF(Codes!EV64,1))</f>
        <v/>
      </c>
      <c r="EU57" s="54" t="str">
        <f>IF(ISBLANK(Paramètres!$B63),"",COUNTIF(Codes!EW64,1))</f>
        <v/>
      </c>
      <c r="EV57" s="54" t="str">
        <f>IF(ISBLANK(Paramètres!$B63),"",COUNTIF(Codes!EX64,1))</f>
        <v/>
      </c>
      <c r="EW57" s="54" t="str">
        <f>IF(ISBLANK(Paramètres!$B63),"",COUNTIF(Codes!EY64,1))</f>
        <v/>
      </c>
      <c r="EX57" s="54" t="str">
        <f>IF(ISBLANK(Paramètres!$B63),"",COUNTIF(Codes!EZ64,1))</f>
        <v/>
      </c>
      <c r="EY57" s="54" t="str">
        <f>IF(ISBLANK(Paramètres!$B63),"",COUNTIF(Codes!FA64,1))</f>
        <v/>
      </c>
      <c r="EZ57" s="54" t="str">
        <f>IF(ISBLANK(Paramètres!$B63),"",COUNTIF(Codes!FB64,1))</f>
        <v/>
      </c>
      <c r="FA57" s="54" t="str">
        <f>IF(ISBLANK(Paramètres!$B63),"",COUNTIF(Codes!FC64,1))</f>
        <v/>
      </c>
      <c r="FB57" s="54" t="str">
        <f>IF(ISBLANK(Paramètres!$B63),"",COUNTIF(Codes!FD64,1))</f>
        <v/>
      </c>
      <c r="FC57" s="54" t="str">
        <f>IF(ISBLANK(Paramètres!$B63),"",COUNTIF(Codes!FE64,1))</f>
        <v/>
      </c>
      <c r="FD57" s="54" t="str">
        <f>IF(ISBLANK(Paramètres!$B63),"",COUNTIF(Codes!FF64,1))</f>
        <v/>
      </c>
      <c r="FE57" s="54" t="str">
        <f>IF(ISBLANK(Paramètres!$B63),"",COUNTIF(Codes!FG64,1))</f>
        <v/>
      </c>
      <c r="FF57" s="54" t="str">
        <f>IF(ISBLANK(Paramètres!$B63),"",COUNTIF(Codes!FH64,1))</f>
        <v/>
      </c>
      <c r="FG57" s="54" t="str">
        <f>IF(ISBLANK(Paramètres!$B63),"",COUNTIF(Codes!FI64,1))</f>
        <v/>
      </c>
      <c r="FH57" s="54" t="str">
        <f>IF(ISBLANK(Paramètres!$B63),"",COUNTIF(Codes!FJ64,1))</f>
        <v/>
      </c>
      <c r="FI57" s="54" t="str">
        <f>IF(ISBLANK(Paramètres!$B63),"",COUNTIF(Codes!FK64,1))</f>
        <v/>
      </c>
      <c r="FJ57" s="54" t="str">
        <f>IF(ISBLANK(Paramètres!$B63),"",COUNTIF(Codes!FL64,1))</f>
        <v/>
      </c>
      <c r="FK57" s="54" t="str">
        <f>IF(ISBLANK(Paramètres!$B63),"",COUNTIF(Codes!FM64,1))</f>
        <v/>
      </c>
      <c r="FL57" s="54" t="str">
        <f>IF(ISBLANK(Paramètres!$B63),"",COUNTIF(Codes!FN64,1))</f>
        <v/>
      </c>
      <c r="FM57" s="54" t="str">
        <f>IF(ISBLANK(Paramètres!$B63),"",COUNTIF(Codes!FO64,1))</f>
        <v/>
      </c>
      <c r="FN57" s="54" t="str">
        <f>IF(ISBLANK(Paramètres!$B63),"",COUNTIF(Codes!FP64,1))</f>
        <v/>
      </c>
      <c r="FO57" s="54" t="str">
        <f>IF(ISBLANK(Paramètres!$B63),"",COUNTIF(Codes!FQ64,1))</f>
        <v/>
      </c>
      <c r="FP57" s="54" t="str">
        <f>IF(ISBLANK(Paramètres!$B63),"",COUNTIF(Codes!FR64,1))</f>
        <v/>
      </c>
      <c r="FQ57" s="54" t="str">
        <f>IF(ISBLANK(Paramètres!$B63),"",COUNTIF(Codes!FS64,1))</f>
        <v/>
      </c>
      <c r="FR57" s="54" t="str">
        <f>IF(ISBLANK(Paramètres!$B63),"",COUNTIF(Codes!FT64,1))</f>
        <v/>
      </c>
      <c r="FS57" s="54" t="str">
        <f>IF(ISBLANK(Paramètres!$B63),"",COUNTIF(Codes!FU64,1))</f>
        <v/>
      </c>
      <c r="FT57" s="54" t="str">
        <f>IF(ISBLANK(Paramètres!$B63),"",COUNTIF(Codes!FV64,1))</f>
        <v/>
      </c>
      <c r="FU57" s="54" t="str">
        <f>IF(ISBLANK(Paramètres!$B63),"",COUNTIF(Codes!FW64,1))</f>
        <v/>
      </c>
      <c r="FV57" s="54" t="str">
        <f>IF(ISBLANK(Paramètres!$B63),"",COUNTIF(Codes!FX64,1))</f>
        <v/>
      </c>
      <c r="FW57" s="54" t="str">
        <f>IF(ISBLANK(Paramètres!$B63),"",COUNTIF(Codes!FY64,1))</f>
        <v/>
      </c>
      <c r="FX57" s="54" t="str">
        <f>IF(ISBLANK(Paramètres!$B63),"",COUNTIF(Codes!FZ64,1))</f>
        <v/>
      </c>
      <c r="FY57" s="54" t="str">
        <f>IF(ISBLANK(Paramètres!$B63),"",COUNTIF(Codes!GA64,1))</f>
        <v/>
      </c>
      <c r="FZ57" s="54" t="str">
        <f>IF(ISBLANK(Paramètres!$B63),"",COUNTIF(Codes!GB64,1))</f>
        <v/>
      </c>
      <c r="GA57" s="54" t="str">
        <f>IF(ISBLANK(Paramètres!$B63),"",COUNTIF(Codes!GC64,1))</f>
        <v/>
      </c>
      <c r="GB57" s="54" t="str">
        <f>IF(ISBLANK(Paramètres!$B63),"",COUNTIF(Codes!GD64,1))</f>
        <v/>
      </c>
      <c r="GC57" s="54" t="str">
        <f>IF(ISBLANK(Paramètres!$B63),"",COUNTIF(Codes!GE64,1))</f>
        <v/>
      </c>
      <c r="GD57" s="54" t="str">
        <f>IF(ISBLANK(Paramètres!$B63),"",COUNTIF(Codes!GF64,1))</f>
        <v/>
      </c>
      <c r="GE57" s="54" t="str">
        <f>IF(ISBLANK(Paramètres!$B63),"",COUNTIF(Codes!GG64,1))</f>
        <v/>
      </c>
      <c r="GF57" s="54" t="str">
        <f>IF(ISBLANK(Paramètres!$B63),"",COUNTIF(Codes!GH64,1))</f>
        <v/>
      </c>
      <c r="GG57" s="54" t="str">
        <f>IF(ISBLANK(Paramètres!$B63),"",COUNTIF(Codes!GI64,1))</f>
        <v/>
      </c>
      <c r="GH57" s="54" t="str">
        <f>IF(ISBLANK(Paramètres!$B63),"",COUNTIF(Codes!GJ64,1))</f>
        <v/>
      </c>
      <c r="GI57" s="54" t="str">
        <f>IF(ISBLANK(Paramètres!$B63),"",COUNTIF(Codes!GK64,1))</f>
        <v/>
      </c>
      <c r="GJ57" s="54" t="str">
        <f>IF(ISBLANK(Paramètres!$B63),"",COUNTIF(Codes!GL64,1))</f>
        <v/>
      </c>
      <c r="GK57" s="54" t="str">
        <f>IF(ISBLANK(Paramètres!$B63),"",COUNTIF(Codes!GM64,1))</f>
        <v/>
      </c>
      <c r="GL57" s="54" t="str">
        <f>IF(ISBLANK(Paramètres!$B63),"",COUNTIF(Codes!GN64,1))</f>
        <v/>
      </c>
      <c r="GM57" s="54" t="str">
        <f>IF(ISBLANK(Paramètres!B63),"",AVERAGE(B57:CX57))</f>
        <v/>
      </c>
      <c r="GN57" s="54" t="str">
        <f>IF(ISBLANK(Paramètres!B63),"",AVERAGE(CY57:GL57))</f>
        <v/>
      </c>
      <c r="GO57" s="54" t="str">
        <f>IF(ISBLANK(Paramètres!B63),"",AVERAGE(C57:GL57))</f>
        <v/>
      </c>
      <c r="GP57" s="54" t="str">
        <f>IF(ISBLANK(Paramètres!B63),"",AVERAGE(CY57:DZ57))</f>
        <v/>
      </c>
      <c r="GQ57" s="54" t="str">
        <f>IF(ISBLANK(Paramètres!B63),"",AVERAGE(EA57:FK57))</f>
        <v/>
      </c>
      <c r="GR57" s="54" t="str">
        <f>IF(ISBLANK(Paramètres!B63),"",AVERAGE(FL57:FW57))</f>
        <v/>
      </c>
      <c r="GS57" s="54" t="str">
        <f>IF(ISBLANK(Paramètres!B63),"",AVERAGE(FX57:GL57))</f>
        <v/>
      </c>
      <c r="GT57" s="54" t="str">
        <f>IF(ISBLANK(Paramètres!B63),"",AVERAGE(Calculs!M57:R57,Calculs!AN57:AY57,Calculs!BE57:BI57,Calculs!BT57:BX57,Calculs!CD57:CO57))</f>
        <v/>
      </c>
      <c r="GU57" s="54" t="str">
        <f>IF(ISBLANK(Paramètres!B63),"",AVERAGE(Calculs!AI57:AM57,Calculs!BJ57:BP57,Calculs!BY57:CC57))</f>
        <v/>
      </c>
      <c r="GV57" s="54" t="str">
        <f>IF(ISBLANK(Paramètres!B63),"",AVERAGE(Calculs!B57:L57,Calculs!S57:AH57,Calculs!AZ57:BD57,Calculs!BQ57:BS57))</f>
        <v/>
      </c>
      <c r="GW57" s="54" t="str">
        <f>IF(ISBLANK(Paramètres!B63),"",AVERAGE(CP57:CX57))</f>
        <v/>
      </c>
    </row>
    <row r="58" spans="1:205" s="23" customFormat="1" ht="24" customHeight="1" thickBot="1" x14ac:dyDescent="0.4">
      <c r="A58" s="266" t="str">
        <f>Codes!C65</f>
        <v/>
      </c>
      <c r="B58" s="54" t="str">
        <f>IF(ISBLANK(Paramètres!$B64),"",COUNTIF(Codes!D65,1))</f>
        <v/>
      </c>
      <c r="C58" s="54" t="str">
        <f>IF(ISBLANK(Paramètres!$B64),"",COUNTIF(Codes!E65,1))</f>
        <v/>
      </c>
      <c r="D58" s="54" t="str">
        <f>IF(ISBLANK(Paramètres!$B64),"",COUNTIF(Codes!F65,1))</f>
        <v/>
      </c>
      <c r="E58" s="54" t="str">
        <f>IF(ISBLANK(Paramètres!$B64),"",COUNTIF(Codes!G65,1))</f>
        <v/>
      </c>
      <c r="F58" s="54" t="str">
        <f>IF(ISBLANK(Paramètres!$B64),"",COUNTIF(Codes!H65,1))</f>
        <v/>
      </c>
      <c r="G58" s="54" t="str">
        <f>IF(ISBLANK(Paramètres!$B64),"",COUNTIF(Codes!I65,1))</f>
        <v/>
      </c>
      <c r="H58" s="54" t="str">
        <f>IF(ISBLANK(Paramètres!$B64),"",COUNTIF(Codes!J65,1))</f>
        <v/>
      </c>
      <c r="I58" s="54" t="str">
        <f>IF(ISBLANK(Paramètres!$B64),"",COUNTIF(Codes!K65,1))</f>
        <v/>
      </c>
      <c r="J58" s="54" t="str">
        <f>IF(ISBLANK(Paramètres!$B64),"",COUNTIF(Codes!L65,1))</f>
        <v/>
      </c>
      <c r="K58" s="54" t="str">
        <f>IF(ISBLANK(Paramètres!$B64),"",COUNTIF(Codes!M65,1))</f>
        <v/>
      </c>
      <c r="L58" s="54" t="str">
        <f>IF(ISBLANK(Paramètres!$B64),"",COUNTIF(Codes!N65,1))</f>
        <v/>
      </c>
      <c r="M58" s="54" t="str">
        <f>IF(ISBLANK(Paramètres!$B64),"",COUNTIF(Codes!O65,1))</f>
        <v/>
      </c>
      <c r="N58" s="54" t="str">
        <f>IF(ISBLANK(Paramètres!$B64),"",COUNTIF(Codes!P65,1))</f>
        <v/>
      </c>
      <c r="O58" s="54" t="str">
        <f>IF(ISBLANK(Paramètres!$B64),"",COUNTIF(Codes!Q65,1))</f>
        <v/>
      </c>
      <c r="P58" s="54" t="str">
        <f>IF(ISBLANK(Paramètres!$B64),"",COUNTIF(Codes!R65,1))</f>
        <v/>
      </c>
      <c r="Q58" s="54" t="str">
        <f>IF(ISBLANK(Paramètres!$B64),"",COUNTIF(Codes!S65,1))</f>
        <v/>
      </c>
      <c r="R58" s="54" t="str">
        <f>IF(ISBLANK(Paramètres!$B64),"",COUNTIF(Codes!T65,1))</f>
        <v/>
      </c>
      <c r="S58" s="54" t="str">
        <f>IF(ISBLANK(Paramètres!$B64),"",COUNTIF(Codes!U65,1))</f>
        <v/>
      </c>
      <c r="T58" s="54" t="str">
        <f>IF(ISBLANK(Paramètres!$B64),"",COUNTIF(Codes!V65,1))</f>
        <v/>
      </c>
      <c r="U58" s="54" t="str">
        <f>IF(ISBLANK(Paramètres!$B64),"",COUNTIF(Codes!W65,1))</f>
        <v/>
      </c>
      <c r="V58" s="54" t="str">
        <f>IF(ISBLANK(Paramètres!$B64),"",COUNTIF(Codes!X65,1))</f>
        <v/>
      </c>
      <c r="W58" s="54" t="str">
        <f>IF(ISBLANK(Paramètres!$B64),"",COUNTIF(Codes!Y65,1))</f>
        <v/>
      </c>
      <c r="X58" s="54" t="str">
        <f>IF(ISBLANK(Paramètres!$B64),"",COUNTIF(Codes!Z65,1))</f>
        <v/>
      </c>
      <c r="Y58" s="54" t="str">
        <f>IF(ISBLANK(Paramètres!$B64),"",COUNTIF(Codes!AA65,1))</f>
        <v/>
      </c>
      <c r="Z58" s="54" t="str">
        <f>IF(ISBLANK(Paramètres!$B64),"",COUNTIF(Codes!AB65,1))</f>
        <v/>
      </c>
      <c r="AA58" s="54" t="str">
        <f>IF(ISBLANK(Paramètres!$B64),"",COUNTIF(Codes!AC65,1))</f>
        <v/>
      </c>
      <c r="AB58" s="54" t="str">
        <f>IF(ISBLANK(Paramètres!$B64),"",COUNTIF(Codes!AD65,1))</f>
        <v/>
      </c>
      <c r="AC58" s="54" t="str">
        <f>IF(ISBLANK(Paramètres!$B64),"",COUNTIF(Codes!AE65,1))</f>
        <v/>
      </c>
      <c r="AD58" s="54" t="str">
        <f>IF(ISBLANK(Paramètres!$B64),"",COUNTIF(Codes!AF65,1))</f>
        <v/>
      </c>
      <c r="AE58" s="54" t="str">
        <f>IF(ISBLANK(Paramètres!$B64),"",COUNTIF(Codes!AG65,1))</f>
        <v/>
      </c>
      <c r="AF58" s="54" t="str">
        <f>IF(ISBLANK(Paramètres!$B64),"",COUNTIF(Codes!AH65,1))</f>
        <v/>
      </c>
      <c r="AG58" s="54" t="str">
        <f>IF(ISBLANK(Paramètres!$B64),"",COUNTIF(Codes!AI65,1))</f>
        <v/>
      </c>
      <c r="AH58" s="54" t="str">
        <f>IF(ISBLANK(Paramètres!$B64),"",COUNTIF(Codes!AJ65,1))</f>
        <v/>
      </c>
      <c r="AI58" s="54" t="str">
        <f>IF(ISBLANK(Paramètres!$B64),"",COUNTIF(Codes!AK65,1))</f>
        <v/>
      </c>
      <c r="AJ58" s="54" t="str">
        <f>IF(ISBLANK(Paramètres!$B64),"",COUNTIF(Codes!AL65,1))</f>
        <v/>
      </c>
      <c r="AK58" s="54" t="str">
        <f>IF(ISBLANK(Paramètres!$B64),"",COUNTIF(Codes!AM65,1))</f>
        <v/>
      </c>
      <c r="AL58" s="54" t="str">
        <f>IF(ISBLANK(Paramètres!$B64),"",COUNTIF(Codes!AN65,1))</f>
        <v/>
      </c>
      <c r="AM58" s="54" t="str">
        <f>IF(ISBLANK(Paramètres!$B64),"",COUNTIF(Codes!AO65,1))</f>
        <v/>
      </c>
      <c r="AN58" s="54" t="str">
        <f>IF(ISBLANK(Paramètres!$B64),"",COUNTIF(Codes!AP65,1))</f>
        <v/>
      </c>
      <c r="AO58" s="54" t="str">
        <f>IF(ISBLANK(Paramètres!$B64),"",COUNTIF(Codes!AQ65,1))</f>
        <v/>
      </c>
      <c r="AP58" s="54" t="str">
        <f>IF(ISBLANK(Paramètres!$B64),"",COUNTIF(Codes!AR65,1))</f>
        <v/>
      </c>
      <c r="AQ58" s="54" t="str">
        <f>IF(ISBLANK(Paramètres!$B64),"",COUNTIF(Codes!AS65,1))</f>
        <v/>
      </c>
      <c r="AR58" s="54" t="str">
        <f>IF(ISBLANK(Paramètres!$B64),"",COUNTIF(Codes!AT65,1))</f>
        <v/>
      </c>
      <c r="AS58" s="54" t="str">
        <f>IF(ISBLANK(Paramètres!$B64),"",COUNTIF(Codes!AU65,1))</f>
        <v/>
      </c>
      <c r="AT58" s="54" t="str">
        <f>IF(ISBLANK(Paramètres!$B64),"",COUNTIF(Codes!AV65,1))</f>
        <v/>
      </c>
      <c r="AU58" s="54" t="str">
        <f>IF(ISBLANK(Paramètres!$B64),"",COUNTIF(Codes!AW65,1))</f>
        <v/>
      </c>
      <c r="AV58" s="54" t="str">
        <f>IF(ISBLANK(Paramètres!$B64),"",COUNTIF(Codes!AX65,1))</f>
        <v/>
      </c>
      <c r="AW58" s="54" t="str">
        <f>IF(ISBLANK(Paramètres!$B64),"",COUNTIF(Codes!AY65,1))</f>
        <v/>
      </c>
      <c r="AX58" s="54" t="str">
        <f>IF(ISBLANK(Paramètres!$B64),"",COUNTIF(Codes!AZ65,1))</f>
        <v/>
      </c>
      <c r="AY58" s="54" t="str">
        <f>IF(ISBLANK(Paramètres!$B64),"",COUNTIF(Codes!BA65,1))</f>
        <v/>
      </c>
      <c r="AZ58" s="54" t="str">
        <f>IF(ISBLANK(Paramètres!$B64),"",COUNTIF(Codes!BB65,1))</f>
        <v/>
      </c>
      <c r="BA58" s="54" t="str">
        <f>IF(ISBLANK(Paramètres!$B64),"",COUNTIF(Codes!BC65,1))</f>
        <v/>
      </c>
      <c r="BB58" s="54" t="str">
        <f>IF(ISBLANK(Paramètres!$B64),"",COUNTIF(Codes!BD65,1))</f>
        <v/>
      </c>
      <c r="BC58" s="54" t="str">
        <f>IF(ISBLANK(Paramètres!$B64),"",COUNTIF(Codes!BE65,1))</f>
        <v/>
      </c>
      <c r="BD58" s="54" t="str">
        <f>IF(ISBLANK(Paramètres!$B64),"",COUNTIF(Codes!BF65,1))</f>
        <v/>
      </c>
      <c r="BE58" s="54" t="str">
        <f>IF(ISBLANK(Paramètres!$B64),"",COUNTIF(Codes!BG65,1))</f>
        <v/>
      </c>
      <c r="BF58" s="54" t="str">
        <f>IF(ISBLANK(Paramètres!$B64),"",COUNTIF(Codes!BH65,1))</f>
        <v/>
      </c>
      <c r="BG58" s="54" t="str">
        <f>IF(ISBLANK(Paramètres!$B64),"",COUNTIF(Codes!BI65,1))</f>
        <v/>
      </c>
      <c r="BH58" s="54" t="str">
        <f>IF(ISBLANK(Paramètres!$B64),"",COUNTIF(Codes!BJ65,1))</f>
        <v/>
      </c>
      <c r="BI58" s="54" t="str">
        <f>IF(ISBLANK(Paramètres!$B64),"",COUNTIF(Codes!BK65,1))</f>
        <v/>
      </c>
      <c r="BJ58" s="54" t="str">
        <f>IF(ISBLANK(Paramètres!$B64),"",COUNTIF(Codes!BL65,1))</f>
        <v/>
      </c>
      <c r="BK58" s="54" t="str">
        <f>IF(ISBLANK(Paramètres!$B64),"",COUNTIF(Codes!BM65,1))</f>
        <v/>
      </c>
      <c r="BL58" s="54" t="str">
        <f>IF(ISBLANK(Paramètres!$B64),"",COUNTIF(Codes!BN65,1))</f>
        <v/>
      </c>
      <c r="BM58" s="54" t="str">
        <f>IF(ISBLANK(Paramètres!$B64),"",COUNTIF(Codes!BO65,1))</f>
        <v/>
      </c>
      <c r="BN58" s="54" t="str">
        <f>IF(ISBLANK(Paramètres!$B64),"",COUNTIF(Codes!BP65,1))</f>
        <v/>
      </c>
      <c r="BO58" s="54" t="str">
        <f>IF(ISBLANK(Paramètres!$B64),"",COUNTIF(Codes!BQ65,1))</f>
        <v/>
      </c>
      <c r="BP58" s="54" t="str">
        <f>IF(ISBLANK(Paramètres!$B64),"",COUNTIF(Codes!BR65,1))</f>
        <v/>
      </c>
      <c r="BQ58" s="54" t="str">
        <f>IF(ISBLANK(Paramètres!$B64),"",COUNTIF(Codes!BS65,1))</f>
        <v/>
      </c>
      <c r="BR58" s="54" t="str">
        <f>IF(ISBLANK(Paramètres!$B64),"",COUNTIF(Codes!BT65,1))</f>
        <v/>
      </c>
      <c r="BS58" s="54" t="str">
        <f>IF(ISBLANK(Paramètres!$B64),"",COUNTIF(Codes!BU65,1))</f>
        <v/>
      </c>
      <c r="BT58" s="54" t="str">
        <f>IF(ISBLANK(Paramètres!$B64),"",COUNTIF(Codes!BV65,1))</f>
        <v/>
      </c>
      <c r="BU58" s="54" t="str">
        <f>IF(ISBLANK(Paramètres!$B64),"",COUNTIF(Codes!BW65,1))</f>
        <v/>
      </c>
      <c r="BV58" s="54" t="str">
        <f>IF(ISBLANK(Paramètres!$B64),"",COUNTIF(Codes!BX65,1))</f>
        <v/>
      </c>
      <c r="BW58" s="54" t="str">
        <f>IF(ISBLANK(Paramètres!$B64),"",COUNTIF(Codes!BY65,1))</f>
        <v/>
      </c>
      <c r="BX58" s="54" t="str">
        <f>IF(ISBLANK(Paramètres!$B64),"",COUNTIF(Codes!BZ65,1))</f>
        <v/>
      </c>
      <c r="BY58" s="54" t="str">
        <f>IF(ISBLANK(Paramètres!$B64),"",COUNTIF(Codes!CA65,1))</f>
        <v/>
      </c>
      <c r="BZ58" s="54" t="str">
        <f>IF(ISBLANK(Paramètres!$B64),"",COUNTIF(Codes!CB65,1))</f>
        <v/>
      </c>
      <c r="CA58" s="54" t="str">
        <f>IF(ISBLANK(Paramètres!$B64),"",COUNTIF(Codes!CC65,1))</f>
        <v/>
      </c>
      <c r="CB58" s="54" t="str">
        <f>IF(ISBLANK(Paramètres!$B64),"",COUNTIF(Codes!CD65,1))</f>
        <v/>
      </c>
      <c r="CC58" s="54" t="str">
        <f>IF(ISBLANK(Paramètres!$B64),"",COUNTIF(Codes!CE65,1))</f>
        <v/>
      </c>
      <c r="CD58" s="54" t="str">
        <f>IF(ISBLANK(Paramètres!$B64),"",COUNTIF(Codes!CF65,1))</f>
        <v/>
      </c>
      <c r="CE58" s="54" t="str">
        <f>IF(ISBLANK(Paramètres!$B64),"",COUNTIF(Codes!CG65,1))</f>
        <v/>
      </c>
      <c r="CF58" s="54" t="str">
        <f>IF(ISBLANK(Paramètres!$B64),"",COUNTIF(Codes!CH65,1))</f>
        <v/>
      </c>
      <c r="CG58" s="54" t="str">
        <f>IF(ISBLANK(Paramètres!$B64),"",COUNTIF(Codes!CI65,1))</f>
        <v/>
      </c>
      <c r="CH58" s="54" t="str">
        <f>IF(ISBLANK(Paramètres!$B64),"",COUNTIF(Codes!CJ65,1))</f>
        <v/>
      </c>
      <c r="CI58" s="54" t="str">
        <f>IF(ISBLANK(Paramètres!$B64),"",COUNTIF(Codes!CK65,1))</f>
        <v/>
      </c>
      <c r="CJ58" s="54" t="str">
        <f>IF(ISBLANK(Paramètres!$B64),"",COUNTIF(Codes!CL65,1))</f>
        <v/>
      </c>
      <c r="CK58" s="54" t="str">
        <f>IF(ISBLANK(Paramètres!$B64),"",COUNTIF(Codes!CM65,1))</f>
        <v/>
      </c>
      <c r="CL58" s="54" t="str">
        <f>IF(ISBLANK(Paramètres!$B64),"",COUNTIF(Codes!CN65,1))</f>
        <v/>
      </c>
      <c r="CM58" s="54" t="str">
        <f>IF(ISBLANK(Paramètres!$B64),"",COUNTIF(Codes!CO65,1))</f>
        <v/>
      </c>
      <c r="CN58" s="54" t="str">
        <f>IF(ISBLANK(Paramètres!$B64),"",COUNTIF(Codes!CP65,1))</f>
        <v/>
      </c>
      <c r="CO58" s="54" t="str">
        <f>IF(ISBLANK(Paramètres!$B64),"",COUNTIF(Codes!CQ65,1))</f>
        <v/>
      </c>
      <c r="CP58" s="54" t="str">
        <f>IF(ISBLANK(Paramètres!$B64),"",COUNTIF(Codes!CR65,1))</f>
        <v/>
      </c>
      <c r="CQ58" s="54" t="str">
        <f>IF(ISBLANK(Paramètres!$B64),"",COUNTIF(Codes!CS65,1))</f>
        <v/>
      </c>
      <c r="CR58" s="54" t="str">
        <f>IF(ISBLANK(Paramètres!$B64),"",COUNTIF(Codes!CT65,1))</f>
        <v/>
      </c>
      <c r="CS58" s="54" t="str">
        <f>IF(ISBLANK(Paramètres!$B64),"",COUNTIF(Codes!CU65,1))</f>
        <v/>
      </c>
      <c r="CT58" s="54" t="str">
        <f>IF(ISBLANK(Paramètres!$B64),"",COUNTIF(Codes!CV65,1))</f>
        <v/>
      </c>
      <c r="CU58" s="54" t="str">
        <f>IF(ISBLANK(Paramètres!$B64),"",COUNTIF(Codes!CW65,1))</f>
        <v/>
      </c>
      <c r="CV58" s="54" t="str">
        <f>IF(ISBLANK(Paramètres!$B64),"",COUNTIF(Codes!CX65,1))</f>
        <v/>
      </c>
      <c r="CW58" s="54" t="str">
        <f>IF(ISBLANK(Paramètres!$B64),"",COUNTIF(Codes!CY65,1))</f>
        <v/>
      </c>
      <c r="CX58" s="54" t="str">
        <f>IF(ISBLANK(Paramètres!$B64),"",COUNTIF(Codes!CZ65,1))</f>
        <v/>
      </c>
      <c r="CY58" s="54" t="str">
        <f>IF(ISBLANK(Paramètres!$B64),"",COUNTIF(Codes!DA65,1))</f>
        <v/>
      </c>
      <c r="CZ58" s="54" t="str">
        <f>IF(ISBLANK(Paramètres!$B64),"",COUNTIF(Codes!DB65,1))</f>
        <v/>
      </c>
      <c r="DA58" s="54" t="str">
        <f>IF(ISBLANK(Paramètres!$B64),"",COUNTIF(Codes!DC65,1))</f>
        <v/>
      </c>
      <c r="DB58" s="54" t="str">
        <f>IF(ISBLANK(Paramètres!$B64),"",COUNTIF(Codes!DD65,1))</f>
        <v/>
      </c>
      <c r="DC58" s="54" t="str">
        <f>IF(ISBLANK(Paramètres!$B64),"",COUNTIF(Codes!DE65,1))</f>
        <v/>
      </c>
      <c r="DD58" s="54" t="str">
        <f>IF(ISBLANK(Paramètres!$B64),"",COUNTIF(Codes!DF65,1))</f>
        <v/>
      </c>
      <c r="DE58" s="54" t="str">
        <f>IF(ISBLANK(Paramètres!$B64),"",COUNTIF(Codes!DG65,1))</f>
        <v/>
      </c>
      <c r="DF58" s="54" t="str">
        <f>IF(ISBLANK(Paramètres!$B64),"",COUNTIF(Codes!DH65,1))</f>
        <v/>
      </c>
      <c r="DG58" s="54" t="str">
        <f>IF(ISBLANK(Paramètres!$B64),"",COUNTIF(Codes!DI65,1))</f>
        <v/>
      </c>
      <c r="DH58" s="54" t="str">
        <f>IF(ISBLANK(Paramètres!$B64),"",COUNTIF(Codes!DJ65,1))</f>
        <v/>
      </c>
      <c r="DI58" s="54" t="str">
        <f>IF(ISBLANK(Paramètres!$B64),"",COUNTIF(Codes!DK65,1))</f>
        <v/>
      </c>
      <c r="DJ58" s="54" t="str">
        <f>IF(ISBLANK(Paramètres!$B64),"",COUNTIF(Codes!DL65,1))</f>
        <v/>
      </c>
      <c r="DK58" s="54" t="str">
        <f>IF(ISBLANK(Paramètres!$B64),"",COUNTIF(Codes!DM65,1))</f>
        <v/>
      </c>
      <c r="DL58" s="54" t="str">
        <f>IF(ISBLANK(Paramètres!$B64),"",COUNTIF(Codes!DN65,1))</f>
        <v/>
      </c>
      <c r="DM58" s="54" t="str">
        <f>IF(ISBLANK(Paramètres!$B64),"",COUNTIF(Codes!DO65,1))</f>
        <v/>
      </c>
      <c r="DN58" s="54" t="str">
        <f>IF(ISBLANK(Paramètres!$B64),"",COUNTIF(Codes!DP65,1))</f>
        <v/>
      </c>
      <c r="DO58" s="54" t="str">
        <f>IF(ISBLANK(Paramètres!$B64),"",COUNTIF(Codes!DQ65,1))</f>
        <v/>
      </c>
      <c r="DP58" s="54" t="str">
        <f>IF(ISBLANK(Paramètres!$B64),"",COUNTIF(Codes!DR65,1))</f>
        <v/>
      </c>
      <c r="DQ58" s="54" t="str">
        <f>IF(ISBLANK(Paramètres!$B64),"",COUNTIF(Codes!DS65,1))</f>
        <v/>
      </c>
      <c r="DR58" s="54" t="str">
        <f>IF(ISBLANK(Paramètres!$B64),"",COUNTIF(Codes!DT65,1))</f>
        <v/>
      </c>
      <c r="DS58" s="54" t="str">
        <f>IF(ISBLANK(Paramètres!$B64),"",COUNTIF(Codes!DU65,1))</f>
        <v/>
      </c>
      <c r="DT58" s="54" t="str">
        <f>IF(ISBLANK(Paramètres!$B64),"",COUNTIF(Codes!DV65,1))</f>
        <v/>
      </c>
      <c r="DU58" s="54" t="str">
        <f>IF(ISBLANK(Paramètres!$B64),"",COUNTIF(Codes!DW65,1))</f>
        <v/>
      </c>
      <c r="DV58" s="54" t="str">
        <f>IF(ISBLANK(Paramètres!$B64),"",COUNTIF(Codes!DX65,1))</f>
        <v/>
      </c>
      <c r="DW58" s="54" t="str">
        <f>IF(ISBLANK(Paramètres!$B64),"",COUNTIF(Codes!DY65,1))</f>
        <v/>
      </c>
      <c r="DX58" s="54" t="str">
        <f>IF(ISBLANK(Paramètres!$B64),"",COUNTIF(Codes!DZ65,1))</f>
        <v/>
      </c>
      <c r="DY58" s="54" t="str">
        <f>IF(ISBLANK(Paramètres!$B64),"",COUNTIF(Codes!EA65,1))</f>
        <v/>
      </c>
      <c r="DZ58" s="54" t="str">
        <f>IF(ISBLANK(Paramètres!$B64),"",COUNTIF(Codes!EB65,1))</f>
        <v/>
      </c>
      <c r="EA58" s="54" t="str">
        <f>IF(ISBLANK(Paramètres!$B64),"",COUNTIF(Codes!EC65,1))</f>
        <v/>
      </c>
      <c r="EB58" s="54" t="str">
        <f>IF(ISBLANK(Paramètres!$B64),"",COUNTIF(Codes!ED65,1))</f>
        <v/>
      </c>
      <c r="EC58" s="54" t="str">
        <f>IF(ISBLANK(Paramètres!$B64),"",COUNTIF(Codes!EE65,1))</f>
        <v/>
      </c>
      <c r="ED58" s="54" t="str">
        <f>IF(ISBLANK(Paramètres!$B64),"",COUNTIF(Codes!EF65,1))</f>
        <v/>
      </c>
      <c r="EE58" s="54" t="str">
        <f>IF(ISBLANK(Paramètres!$B64),"",COUNTIF(Codes!EG65,1))</f>
        <v/>
      </c>
      <c r="EF58" s="54" t="str">
        <f>IF(ISBLANK(Paramètres!$B64),"",COUNTIF(Codes!EH65,1))</f>
        <v/>
      </c>
      <c r="EG58" s="54" t="str">
        <f>IF(ISBLANK(Paramètres!$B64),"",COUNTIF(Codes!EI65,1))</f>
        <v/>
      </c>
      <c r="EH58" s="54" t="str">
        <f>IF(ISBLANK(Paramètres!$B64),"",COUNTIF(Codes!EJ65,1))</f>
        <v/>
      </c>
      <c r="EI58" s="54" t="str">
        <f>IF(ISBLANK(Paramètres!$B64),"",COUNTIF(Codes!EK65,1))</f>
        <v/>
      </c>
      <c r="EJ58" s="54" t="str">
        <f>IF(ISBLANK(Paramètres!$B64),"",COUNTIF(Codes!EL65,1))</f>
        <v/>
      </c>
      <c r="EK58" s="54" t="str">
        <f>IF(ISBLANK(Paramètres!$B64),"",COUNTIF(Codes!EM65,1))</f>
        <v/>
      </c>
      <c r="EL58" s="54" t="str">
        <f>IF(ISBLANK(Paramètres!$B64),"",COUNTIF(Codes!EN65,1))</f>
        <v/>
      </c>
      <c r="EM58" s="54" t="str">
        <f>IF(ISBLANK(Paramètres!$B64),"",COUNTIF(Codes!EO65,1))</f>
        <v/>
      </c>
      <c r="EN58" s="54" t="str">
        <f>IF(ISBLANK(Paramètres!$B64),"",COUNTIF(Codes!EP65,1))</f>
        <v/>
      </c>
      <c r="EO58" s="54" t="str">
        <f>IF(ISBLANK(Paramètres!$B64),"",COUNTIF(Codes!EQ65,1))</f>
        <v/>
      </c>
      <c r="EP58" s="54" t="str">
        <f>IF(ISBLANK(Paramètres!$B64),"",COUNTIF(Codes!ER65,1))</f>
        <v/>
      </c>
      <c r="EQ58" s="54" t="str">
        <f>IF(ISBLANK(Paramètres!$B64),"",COUNTIF(Codes!ES65,1))</f>
        <v/>
      </c>
      <c r="ER58" s="54" t="str">
        <f>IF(ISBLANK(Paramètres!$B64),"",COUNTIF(Codes!ET65,1))</f>
        <v/>
      </c>
      <c r="ES58" s="54" t="str">
        <f>IF(ISBLANK(Paramètres!$B64),"",COUNTIF(Codes!EU65,1))</f>
        <v/>
      </c>
      <c r="ET58" s="54" t="str">
        <f>IF(ISBLANK(Paramètres!$B64),"",COUNTIF(Codes!EV65,1))</f>
        <v/>
      </c>
      <c r="EU58" s="54" t="str">
        <f>IF(ISBLANK(Paramètres!$B64),"",COUNTIF(Codes!EW65,1))</f>
        <v/>
      </c>
      <c r="EV58" s="54" t="str">
        <f>IF(ISBLANK(Paramètres!$B64),"",COUNTIF(Codes!EX65,1))</f>
        <v/>
      </c>
      <c r="EW58" s="54" t="str">
        <f>IF(ISBLANK(Paramètres!$B64),"",COUNTIF(Codes!EY65,1))</f>
        <v/>
      </c>
      <c r="EX58" s="54" t="str">
        <f>IF(ISBLANK(Paramètres!$B64),"",COUNTIF(Codes!EZ65,1))</f>
        <v/>
      </c>
      <c r="EY58" s="54" t="str">
        <f>IF(ISBLANK(Paramètres!$B64),"",COUNTIF(Codes!FA65,1))</f>
        <v/>
      </c>
      <c r="EZ58" s="54" t="str">
        <f>IF(ISBLANK(Paramètres!$B64),"",COUNTIF(Codes!FB65,1))</f>
        <v/>
      </c>
      <c r="FA58" s="54" t="str">
        <f>IF(ISBLANK(Paramètres!$B64),"",COUNTIF(Codes!FC65,1))</f>
        <v/>
      </c>
      <c r="FB58" s="54" t="str">
        <f>IF(ISBLANK(Paramètres!$B64),"",COUNTIF(Codes!FD65,1))</f>
        <v/>
      </c>
      <c r="FC58" s="54" t="str">
        <f>IF(ISBLANK(Paramètres!$B64),"",COUNTIF(Codes!FE65,1))</f>
        <v/>
      </c>
      <c r="FD58" s="54" t="str">
        <f>IF(ISBLANK(Paramètres!$B64),"",COUNTIF(Codes!FF65,1))</f>
        <v/>
      </c>
      <c r="FE58" s="54" t="str">
        <f>IF(ISBLANK(Paramètres!$B64),"",COUNTIF(Codes!FG65,1))</f>
        <v/>
      </c>
      <c r="FF58" s="54" t="str">
        <f>IF(ISBLANK(Paramètres!$B64),"",COUNTIF(Codes!FH65,1))</f>
        <v/>
      </c>
      <c r="FG58" s="54" t="str">
        <f>IF(ISBLANK(Paramètres!$B64),"",COUNTIF(Codes!FI65,1))</f>
        <v/>
      </c>
      <c r="FH58" s="54" t="str">
        <f>IF(ISBLANK(Paramètres!$B64),"",COUNTIF(Codes!FJ65,1))</f>
        <v/>
      </c>
      <c r="FI58" s="54" t="str">
        <f>IF(ISBLANK(Paramètres!$B64),"",COUNTIF(Codes!FK65,1))</f>
        <v/>
      </c>
      <c r="FJ58" s="54" t="str">
        <f>IF(ISBLANK(Paramètres!$B64),"",COUNTIF(Codes!FL65,1))</f>
        <v/>
      </c>
      <c r="FK58" s="54" t="str">
        <f>IF(ISBLANK(Paramètres!$B64),"",COUNTIF(Codes!FM65,1))</f>
        <v/>
      </c>
      <c r="FL58" s="54" t="str">
        <f>IF(ISBLANK(Paramètres!$B64),"",COUNTIF(Codes!FN65,1))</f>
        <v/>
      </c>
      <c r="FM58" s="54" t="str">
        <f>IF(ISBLANK(Paramètres!$B64),"",COUNTIF(Codes!FO65,1))</f>
        <v/>
      </c>
      <c r="FN58" s="54" t="str">
        <f>IF(ISBLANK(Paramètres!$B64),"",COUNTIF(Codes!FP65,1))</f>
        <v/>
      </c>
      <c r="FO58" s="54" t="str">
        <f>IF(ISBLANK(Paramètres!$B64),"",COUNTIF(Codes!FQ65,1))</f>
        <v/>
      </c>
      <c r="FP58" s="54" t="str">
        <f>IF(ISBLANK(Paramètres!$B64),"",COUNTIF(Codes!FR65,1))</f>
        <v/>
      </c>
      <c r="FQ58" s="54" t="str">
        <f>IF(ISBLANK(Paramètres!$B64),"",COUNTIF(Codes!FS65,1))</f>
        <v/>
      </c>
      <c r="FR58" s="54" t="str">
        <f>IF(ISBLANK(Paramètres!$B64),"",COUNTIF(Codes!FT65,1))</f>
        <v/>
      </c>
      <c r="FS58" s="54" t="str">
        <f>IF(ISBLANK(Paramètres!$B64),"",COUNTIF(Codes!FU65,1))</f>
        <v/>
      </c>
      <c r="FT58" s="54" t="str">
        <f>IF(ISBLANK(Paramètres!$B64),"",COUNTIF(Codes!FV65,1))</f>
        <v/>
      </c>
      <c r="FU58" s="54" t="str">
        <f>IF(ISBLANK(Paramètres!$B64),"",COUNTIF(Codes!FW65,1))</f>
        <v/>
      </c>
      <c r="FV58" s="54" t="str">
        <f>IF(ISBLANK(Paramètres!$B64),"",COUNTIF(Codes!FX65,1))</f>
        <v/>
      </c>
      <c r="FW58" s="54" t="str">
        <f>IF(ISBLANK(Paramètres!$B64),"",COUNTIF(Codes!FY65,1))</f>
        <v/>
      </c>
      <c r="FX58" s="54" t="str">
        <f>IF(ISBLANK(Paramètres!$B64),"",COUNTIF(Codes!FZ65,1))</f>
        <v/>
      </c>
      <c r="FY58" s="54" t="str">
        <f>IF(ISBLANK(Paramètres!$B64),"",COUNTIF(Codes!GA65,1))</f>
        <v/>
      </c>
      <c r="FZ58" s="54" t="str">
        <f>IF(ISBLANK(Paramètres!$B64),"",COUNTIF(Codes!GB65,1))</f>
        <v/>
      </c>
      <c r="GA58" s="54" t="str">
        <f>IF(ISBLANK(Paramètres!$B64),"",COUNTIF(Codes!GC65,1))</f>
        <v/>
      </c>
      <c r="GB58" s="54" t="str">
        <f>IF(ISBLANK(Paramètres!$B64),"",COUNTIF(Codes!GD65,1))</f>
        <v/>
      </c>
      <c r="GC58" s="54" t="str">
        <f>IF(ISBLANK(Paramètres!$B64),"",COUNTIF(Codes!GE65,1))</f>
        <v/>
      </c>
      <c r="GD58" s="54" t="str">
        <f>IF(ISBLANK(Paramètres!$B64),"",COUNTIF(Codes!GF65,1))</f>
        <v/>
      </c>
      <c r="GE58" s="54" t="str">
        <f>IF(ISBLANK(Paramètres!$B64),"",COUNTIF(Codes!GG65,1))</f>
        <v/>
      </c>
      <c r="GF58" s="54" t="str">
        <f>IF(ISBLANK(Paramètres!$B64),"",COUNTIF(Codes!GH65,1))</f>
        <v/>
      </c>
      <c r="GG58" s="54" t="str">
        <f>IF(ISBLANK(Paramètres!$B64),"",COUNTIF(Codes!GI65,1))</f>
        <v/>
      </c>
      <c r="GH58" s="54" t="str">
        <f>IF(ISBLANK(Paramètres!$B64),"",COUNTIF(Codes!GJ65,1))</f>
        <v/>
      </c>
      <c r="GI58" s="54" t="str">
        <f>IF(ISBLANK(Paramètres!$B64),"",COUNTIF(Codes!GK65,1))</f>
        <v/>
      </c>
      <c r="GJ58" s="54" t="str">
        <f>IF(ISBLANK(Paramètres!$B64),"",COUNTIF(Codes!GL65,1))</f>
        <v/>
      </c>
      <c r="GK58" s="54" t="str">
        <f>IF(ISBLANK(Paramètres!$B64),"",COUNTIF(Codes!GM65,1))</f>
        <v/>
      </c>
      <c r="GL58" s="54" t="str">
        <f>IF(ISBLANK(Paramètres!$B64),"",COUNTIF(Codes!GN65,1))</f>
        <v/>
      </c>
      <c r="GM58" s="54" t="str">
        <f>IF(ISBLANK(Paramètres!B64),"",AVERAGE(B58:CX58))</f>
        <v/>
      </c>
      <c r="GN58" s="54" t="str">
        <f>IF(ISBLANK(Paramètres!B64),"",AVERAGE(CY58:GL58))</f>
        <v/>
      </c>
      <c r="GO58" s="54" t="str">
        <f>IF(ISBLANK(Paramètres!B64),"",AVERAGE(C58:GL58))</f>
        <v/>
      </c>
      <c r="GP58" s="54" t="str">
        <f>IF(ISBLANK(Paramètres!B64),"",AVERAGE(CY58:DZ58))</f>
        <v/>
      </c>
      <c r="GQ58" s="54" t="str">
        <f>IF(ISBLANK(Paramètres!B64),"",AVERAGE(EA58:FK58))</f>
        <v/>
      </c>
      <c r="GR58" s="54" t="str">
        <f>IF(ISBLANK(Paramètres!B64),"",AVERAGE(FL58:FW58))</f>
        <v/>
      </c>
      <c r="GS58" s="54" t="str">
        <f>IF(ISBLANK(Paramètres!B64),"",AVERAGE(FX58:GL58))</f>
        <v/>
      </c>
      <c r="GT58" s="54" t="str">
        <f>IF(ISBLANK(Paramètres!B64),"",AVERAGE(Calculs!M58:R58,Calculs!AN58:AY58,Calculs!BE58:BI58,Calculs!BT58:BX58,Calculs!CD58:CO58))</f>
        <v/>
      </c>
      <c r="GU58" s="54" t="str">
        <f>IF(ISBLANK(Paramètres!B64),"",AVERAGE(Calculs!AI58:AM58,Calculs!BJ58:BP58,Calculs!BY58:CC58))</f>
        <v/>
      </c>
      <c r="GV58" s="54" t="str">
        <f>IF(ISBLANK(Paramètres!B64),"",AVERAGE(Calculs!B58:L58,Calculs!S58:AH58,Calculs!AZ58:BD58,Calculs!BQ58:BS58))</f>
        <v/>
      </c>
      <c r="GW58" s="54" t="str">
        <f>IF(ISBLANK(Paramètres!B64),"",AVERAGE(CP58:CX58))</f>
        <v/>
      </c>
    </row>
    <row r="59" spans="1:205" s="23" customFormat="1" ht="24" customHeight="1" thickBot="1" x14ac:dyDescent="0.4">
      <c r="A59" s="266" t="str">
        <f>Codes!C66</f>
        <v/>
      </c>
      <c r="B59" s="54" t="str">
        <f>IF(ISBLANK(Paramètres!$B65),"",COUNTIF(Codes!D66,1))</f>
        <v/>
      </c>
      <c r="C59" s="54" t="str">
        <f>IF(ISBLANK(Paramètres!$B65),"",COUNTIF(Codes!E66,1))</f>
        <v/>
      </c>
      <c r="D59" s="54" t="str">
        <f>IF(ISBLANK(Paramètres!$B65),"",COUNTIF(Codes!F66,1))</f>
        <v/>
      </c>
      <c r="E59" s="54" t="str">
        <f>IF(ISBLANK(Paramètres!$B65),"",COUNTIF(Codes!G66,1))</f>
        <v/>
      </c>
      <c r="F59" s="54" t="str">
        <f>IF(ISBLANK(Paramètres!$B65),"",COUNTIF(Codes!H66,1))</f>
        <v/>
      </c>
      <c r="G59" s="54" t="str">
        <f>IF(ISBLANK(Paramètres!$B65),"",COUNTIF(Codes!I66,1))</f>
        <v/>
      </c>
      <c r="H59" s="54" t="str">
        <f>IF(ISBLANK(Paramètres!$B65),"",COUNTIF(Codes!J66,1))</f>
        <v/>
      </c>
      <c r="I59" s="54" t="str">
        <f>IF(ISBLANK(Paramètres!$B65),"",COUNTIF(Codes!K66,1))</f>
        <v/>
      </c>
      <c r="J59" s="54" t="str">
        <f>IF(ISBLANK(Paramètres!$B65),"",COUNTIF(Codes!L66,1))</f>
        <v/>
      </c>
      <c r="K59" s="54" t="str">
        <f>IF(ISBLANK(Paramètres!$B65),"",COUNTIF(Codes!M66,1))</f>
        <v/>
      </c>
      <c r="L59" s="54" t="str">
        <f>IF(ISBLANK(Paramètres!$B65),"",COUNTIF(Codes!N66,1))</f>
        <v/>
      </c>
      <c r="M59" s="54" t="str">
        <f>IF(ISBLANK(Paramètres!$B65),"",COUNTIF(Codes!O66,1))</f>
        <v/>
      </c>
      <c r="N59" s="54" t="str">
        <f>IF(ISBLANK(Paramètres!$B65),"",COUNTIF(Codes!P66,1))</f>
        <v/>
      </c>
      <c r="O59" s="54" t="str">
        <f>IF(ISBLANK(Paramètres!$B65),"",COUNTIF(Codes!Q66,1))</f>
        <v/>
      </c>
      <c r="P59" s="54" t="str">
        <f>IF(ISBLANK(Paramètres!$B65),"",COUNTIF(Codes!R66,1))</f>
        <v/>
      </c>
      <c r="Q59" s="54" t="str">
        <f>IF(ISBLANK(Paramètres!$B65),"",COUNTIF(Codes!S66,1))</f>
        <v/>
      </c>
      <c r="R59" s="54" t="str">
        <f>IF(ISBLANK(Paramètres!$B65),"",COUNTIF(Codes!T66,1))</f>
        <v/>
      </c>
      <c r="S59" s="54" t="str">
        <f>IF(ISBLANK(Paramètres!$B65),"",COUNTIF(Codes!U66,1))</f>
        <v/>
      </c>
      <c r="T59" s="54" t="str">
        <f>IF(ISBLANK(Paramètres!$B65),"",COUNTIF(Codes!V66,1))</f>
        <v/>
      </c>
      <c r="U59" s="54" t="str">
        <f>IF(ISBLANK(Paramètres!$B65),"",COUNTIF(Codes!W66,1))</f>
        <v/>
      </c>
      <c r="V59" s="54" t="str">
        <f>IF(ISBLANK(Paramètres!$B65),"",COUNTIF(Codes!X66,1))</f>
        <v/>
      </c>
      <c r="W59" s="54" t="str">
        <f>IF(ISBLANK(Paramètres!$B65),"",COUNTIF(Codes!Y66,1))</f>
        <v/>
      </c>
      <c r="X59" s="54" t="str">
        <f>IF(ISBLANK(Paramètres!$B65),"",COUNTIF(Codes!Z66,1))</f>
        <v/>
      </c>
      <c r="Y59" s="54" t="str">
        <f>IF(ISBLANK(Paramètres!$B65),"",COUNTIF(Codes!AA66,1))</f>
        <v/>
      </c>
      <c r="Z59" s="54" t="str">
        <f>IF(ISBLANK(Paramètres!$B65),"",COUNTIF(Codes!AB66,1))</f>
        <v/>
      </c>
      <c r="AA59" s="54" t="str">
        <f>IF(ISBLANK(Paramètres!$B65),"",COUNTIF(Codes!AC66,1))</f>
        <v/>
      </c>
      <c r="AB59" s="54" t="str">
        <f>IF(ISBLANK(Paramètres!$B65),"",COUNTIF(Codes!AD66,1))</f>
        <v/>
      </c>
      <c r="AC59" s="54" t="str">
        <f>IF(ISBLANK(Paramètres!$B65),"",COUNTIF(Codes!AE66,1))</f>
        <v/>
      </c>
      <c r="AD59" s="54" t="str">
        <f>IF(ISBLANK(Paramètres!$B65),"",COUNTIF(Codes!AF66,1))</f>
        <v/>
      </c>
      <c r="AE59" s="54" t="str">
        <f>IF(ISBLANK(Paramètres!$B65),"",COUNTIF(Codes!AG66,1))</f>
        <v/>
      </c>
      <c r="AF59" s="54" t="str">
        <f>IF(ISBLANK(Paramètres!$B65),"",COUNTIF(Codes!AH66,1))</f>
        <v/>
      </c>
      <c r="AG59" s="54" t="str">
        <f>IF(ISBLANK(Paramètres!$B65),"",COUNTIF(Codes!AI66,1))</f>
        <v/>
      </c>
      <c r="AH59" s="54" t="str">
        <f>IF(ISBLANK(Paramètres!$B65),"",COUNTIF(Codes!AJ66,1))</f>
        <v/>
      </c>
      <c r="AI59" s="54" t="str">
        <f>IF(ISBLANK(Paramètres!$B65),"",COUNTIF(Codes!AK66,1))</f>
        <v/>
      </c>
      <c r="AJ59" s="54" t="str">
        <f>IF(ISBLANK(Paramètres!$B65),"",COUNTIF(Codes!AL66,1))</f>
        <v/>
      </c>
      <c r="AK59" s="54" t="str">
        <f>IF(ISBLANK(Paramètres!$B65),"",COUNTIF(Codes!AM66,1))</f>
        <v/>
      </c>
      <c r="AL59" s="54" t="str">
        <f>IF(ISBLANK(Paramètres!$B65),"",COUNTIF(Codes!AN66,1))</f>
        <v/>
      </c>
      <c r="AM59" s="54" t="str">
        <f>IF(ISBLANK(Paramètres!$B65),"",COUNTIF(Codes!AO66,1))</f>
        <v/>
      </c>
      <c r="AN59" s="54" t="str">
        <f>IF(ISBLANK(Paramètres!$B65),"",COUNTIF(Codes!AP66,1))</f>
        <v/>
      </c>
      <c r="AO59" s="54" t="str">
        <f>IF(ISBLANK(Paramètres!$B65),"",COUNTIF(Codes!AQ66,1))</f>
        <v/>
      </c>
      <c r="AP59" s="54" t="str">
        <f>IF(ISBLANK(Paramètres!$B65),"",COUNTIF(Codes!AR66,1))</f>
        <v/>
      </c>
      <c r="AQ59" s="54" t="str">
        <f>IF(ISBLANK(Paramètres!$B65),"",COUNTIF(Codes!AS66,1))</f>
        <v/>
      </c>
      <c r="AR59" s="54" t="str">
        <f>IF(ISBLANK(Paramètres!$B65),"",COUNTIF(Codes!AT66,1))</f>
        <v/>
      </c>
      <c r="AS59" s="54" t="str">
        <f>IF(ISBLANK(Paramètres!$B65),"",COUNTIF(Codes!AU66,1))</f>
        <v/>
      </c>
      <c r="AT59" s="54" t="str">
        <f>IF(ISBLANK(Paramètres!$B65),"",COUNTIF(Codes!AV66,1))</f>
        <v/>
      </c>
      <c r="AU59" s="54" t="str">
        <f>IF(ISBLANK(Paramètres!$B65),"",COUNTIF(Codes!AW66,1))</f>
        <v/>
      </c>
      <c r="AV59" s="54" t="str">
        <f>IF(ISBLANK(Paramètres!$B65),"",COUNTIF(Codes!AX66,1))</f>
        <v/>
      </c>
      <c r="AW59" s="54" t="str">
        <f>IF(ISBLANK(Paramètres!$B65),"",COUNTIF(Codes!AY66,1))</f>
        <v/>
      </c>
      <c r="AX59" s="54" t="str">
        <f>IF(ISBLANK(Paramètres!$B65),"",COUNTIF(Codes!AZ66,1))</f>
        <v/>
      </c>
      <c r="AY59" s="54" t="str">
        <f>IF(ISBLANK(Paramètres!$B65),"",COUNTIF(Codes!BA66,1))</f>
        <v/>
      </c>
      <c r="AZ59" s="54" t="str">
        <f>IF(ISBLANK(Paramètres!$B65),"",COUNTIF(Codes!BB66,1))</f>
        <v/>
      </c>
      <c r="BA59" s="54" t="str">
        <f>IF(ISBLANK(Paramètres!$B65),"",COUNTIF(Codes!BC66,1))</f>
        <v/>
      </c>
      <c r="BB59" s="54" t="str">
        <f>IF(ISBLANK(Paramètres!$B65),"",COUNTIF(Codes!BD66,1))</f>
        <v/>
      </c>
      <c r="BC59" s="54" t="str">
        <f>IF(ISBLANK(Paramètres!$B65),"",COUNTIF(Codes!BE66,1))</f>
        <v/>
      </c>
      <c r="BD59" s="54" t="str">
        <f>IF(ISBLANK(Paramètres!$B65),"",COUNTIF(Codes!BF66,1))</f>
        <v/>
      </c>
      <c r="BE59" s="54" t="str">
        <f>IF(ISBLANK(Paramètres!$B65),"",COUNTIF(Codes!BG66,1))</f>
        <v/>
      </c>
      <c r="BF59" s="54" t="str">
        <f>IF(ISBLANK(Paramètres!$B65),"",COUNTIF(Codes!BH66,1))</f>
        <v/>
      </c>
      <c r="BG59" s="54" t="str">
        <f>IF(ISBLANK(Paramètres!$B65),"",COUNTIF(Codes!BI66,1))</f>
        <v/>
      </c>
      <c r="BH59" s="54" t="str">
        <f>IF(ISBLANK(Paramètres!$B65),"",COUNTIF(Codes!BJ66,1))</f>
        <v/>
      </c>
      <c r="BI59" s="54" t="str">
        <f>IF(ISBLANK(Paramètres!$B65),"",COUNTIF(Codes!BK66,1))</f>
        <v/>
      </c>
      <c r="BJ59" s="54" t="str">
        <f>IF(ISBLANK(Paramètres!$B65),"",COUNTIF(Codes!BL66,1))</f>
        <v/>
      </c>
      <c r="BK59" s="54" t="str">
        <f>IF(ISBLANK(Paramètres!$B65),"",COUNTIF(Codes!BM66,1))</f>
        <v/>
      </c>
      <c r="BL59" s="54" t="str">
        <f>IF(ISBLANK(Paramètres!$B65),"",COUNTIF(Codes!BN66,1))</f>
        <v/>
      </c>
      <c r="BM59" s="54" t="str">
        <f>IF(ISBLANK(Paramètres!$B65),"",COUNTIF(Codes!BO66,1))</f>
        <v/>
      </c>
      <c r="BN59" s="54" t="str">
        <f>IF(ISBLANK(Paramètres!$B65),"",COUNTIF(Codes!BP66,1))</f>
        <v/>
      </c>
      <c r="BO59" s="54" t="str">
        <f>IF(ISBLANK(Paramètres!$B65),"",COUNTIF(Codes!BQ66,1))</f>
        <v/>
      </c>
      <c r="BP59" s="54" t="str">
        <f>IF(ISBLANK(Paramètres!$B65),"",COUNTIF(Codes!BR66,1))</f>
        <v/>
      </c>
      <c r="BQ59" s="54" t="str">
        <f>IF(ISBLANK(Paramètres!$B65),"",COUNTIF(Codes!BS66,1))</f>
        <v/>
      </c>
      <c r="BR59" s="54" t="str">
        <f>IF(ISBLANK(Paramètres!$B65),"",COUNTIF(Codes!BT66,1))</f>
        <v/>
      </c>
      <c r="BS59" s="54" t="str">
        <f>IF(ISBLANK(Paramètres!$B65),"",COUNTIF(Codes!BU66,1))</f>
        <v/>
      </c>
      <c r="BT59" s="54" t="str">
        <f>IF(ISBLANK(Paramètres!$B65),"",COUNTIF(Codes!BV66,1))</f>
        <v/>
      </c>
      <c r="BU59" s="54" t="str">
        <f>IF(ISBLANK(Paramètres!$B65),"",COUNTIF(Codes!BW66,1))</f>
        <v/>
      </c>
      <c r="BV59" s="54" t="str">
        <f>IF(ISBLANK(Paramètres!$B65),"",COUNTIF(Codes!BX66,1))</f>
        <v/>
      </c>
      <c r="BW59" s="54" t="str">
        <f>IF(ISBLANK(Paramètres!$B65),"",COUNTIF(Codes!BY66,1))</f>
        <v/>
      </c>
      <c r="BX59" s="54" t="str">
        <f>IF(ISBLANK(Paramètres!$B65),"",COUNTIF(Codes!BZ66,1))</f>
        <v/>
      </c>
      <c r="BY59" s="54" t="str">
        <f>IF(ISBLANK(Paramètres!$B65),"",COUNTIF(Codes!CA66,1))</f>
        <v/>
      </c>
      <c r="BZ59" s="54" t="str">
        <f>IF(ISBLANK(Paramètres!$B65),"",COUNTIF(Codes!CB66,1))</f>
        <v/>
      </c>
      <c r="CA59" s="54" t="str">
        <f>IF(ISBLANK(Paramètres!$B65),"",COUNTIF(Codes!CC66,1))</f>
        <v/>
      </c>
      <c r="CB59" s="54" t="str">
        <f>IF(ISBLANK(Paramètres!$B65),"",COUNTIF(Codes!CD66,1))</f>
        <v/>
      </c>
      <c r="CC59" s="54" t="str">
        <f>IF(ISBLANK(Paramètres!$B65),"",COUNTIF(Codes!CE66,1))</f>
        <v/>
      </c>
      <c r="CD59" s="54" t="str">
        <f>IF(ISBLANK(Paramètres!$B65),"",COUNTIF(Codes!CF66,1))</f>
        <v/>
      </c>
      <c r="CE59" s="54" t="str">
        <f>IF(ISBLANK(Paramètres!$B65),"",COUNTIF(Codes!CG66,1))</f>
        <v/>
      </c>
      <c r="CF59" s="54" t="str">
        <f>IF(ISBLANK(Paramètres!$B65),"",COUNTIF(Codes!CH66,1))</f>
        <v/>
      </c>
      <c r="CG59" s="54" t="str">
        <f>IF(ISBLANK(Paramètres!$B65),"",COUNTIF(Codes!CI66,1))</f>
        <v/>
      </c>
      <c r="CH59" s="54" t="str">
        <f>IF(ISBLANK(Paramètres!$B65),"",COUNTIF(Codes!CJ66,1))</f>
        <v/>
      </c>
      <c r="CI59" s="54" t="str">
        <f>IF(ISBLANK(Paramètres!$B65),"",COUNTIF(Codes!CK66,1))</f>
        <v/>
      </c>
      <c r="CJ59" s="54" t="str">
        <f>IF(ISBLANK(Paramètres!$B65),"",COUNTIF(Codes!CL66,1))</f>
        <v/>
      </c>
      <c r="CK59" s="54" t="str">
        <f>IF(ISBLANK(Paramètres!$B65),"",COUNTIF(Codes!CM66,1))</f>
        <v/>
      </c>
      <c r="CL59" s="54" t="str">
        <f>IF(ISBLANK(Paramètres!$B65),"",COUNTIF(Codes!CN66,1))</f>
        <v/>
      </c>
      <c r="CM59" s="54" t="str">
        <f>IF(ISBLANK(Paramètres!$B65),"",COUNTIF(Codes!CO66,1))</f>
        <v/>
      </c>
      <c r="CN59" s="54" t="str">
        <f>IF(ISBLANK(Paramètres!$B65),"",COUNTIF(Codes!CP66,1))</f>
        <v/>
      </c>
      <c r="CO59" s="54" t="str">
        <f>IF(ISBLANK(Paramètres!$B65),"",COUNTIF(Codes!CQ66,1))</f>
        <v/>
      </c>
      <c r="CP59" s="54" t="str">
        <f>IF(ISBLANK(Paramètres!$B65),"",COUNTIF(Codes!CR66,1))</f>
        <v/>
      </c>
      <c r="CQ59" s="54" t="str">
        <f>IF(ISBLANK(Paramètres!$B65),"",COUNTIF(Codes!CS66,1))</f>
        <v/>
      </c>
      <c r="CR59" s="54" t="str">
        <f>IF(ISBLANK(Paramètres!$B65),"",COUNTIF(Codes!CT66,1))</f>
        <v/>
      </c>
      <c r="CS59" s="54" t="str">
        <f>IF(ISBLANK(Paramètres!$B65),"",COUNTIF(Codes!CU66,1))</f>
        <v/>
      </c>
      <c r="CT59" s="54" t="str">
        <f>IF(ISBLANK(Paramètres!$B65),"",COUNTIF(Codes!CV66,1))</f>
        <v/>
      </c>
      <c r="CU59" s="54" t="str">
        <f>IF(ISBLANK(Paramètres!$B65),"",COUNTIF(Codes!CW66,1))</f>
        <v/>
      </c>
      <c r="CV59" s="54" t="str">
        <f>IF(ISBLANK(Paramètres!$B65),"",COUNTIF(Codes!CX66,1))</f>
        <v/>
      </c>
      <c r="CW59" s="54" t="str">
        <f>IF(ISBLANK(Paramètres!$B65),"",COUNTIF(Codes!CY66,1))</f>
        <v/>
      </c>
      <c r="CX59" s="54" t="str">
        <f>IF(ISBLANK(Paramètres!$B65),"",COUNTIF(Codes!CZ66,1))</f>
        <v/>
      </c>
      <c r="CY59" s="54" t="str">
        <f>IF(ISBLANK(Paramètres!$B65),"",COUNTIF(Codes!DA66,1))</f>
        <v/>
      </c>
      <c r="CZ59" s="54" t="str">
        <f>IF(ISBLANK(Paramètres!$B65),"",COUNTIF(Codes!DB66,1))</f>
        <v/>
      </c>
      <c r="DA59" s="54" t="str">
        <f>IF(ISBLANK(Paramètres!$B65),"",COUNTIF(Codes!DC66,1))</f>
        <v/>
      </c>
      <c r="DB59" s="54" t="str">
        <f>IF(ISBLANK(Paramètres!$B65),"",COUNTIF(Codes!DD66,1))</f>
        <v/>
      </c>
      <c r="DC59" s="54" t="str">
        <f>IF(ISBLANK(Paramètres!$B65),"",COUNTIF(Codes!DE66,1))</f>
        <v/>
      </c>
      <c r="DD59" s="54" t="str">
        <f>IF(ISBLANK(Paramètres!$B65),"",COUNTIF(Codes!DF66,1))</f>
        <v/>
      </c>
      <c r="DE59" s="54" t="str">
        <f>IF(ISBLANK(Paramètres!$B65),"",COUNTIF(Codes!DG66,1))</f>
        <v/>
      </c>
      <c r="DF59" s="54" t="str">
        <f>IF(ISBLANK(Paramètres!$B65),"",COUNTIF(Codes!DH66,1))</f>
        <v/>
      </c>
      <c r="DG59" s="54" t="str">
        <f>IF(ISBLANK(Paramètres!$B65),"",COUNTIF(Codes!DI66,1))</f>
        <v/>
      </c>
      <c r="DH59" s="54" t="str">
        <f>IF(ISBLANK(Paramètres!$B65),"",COUNTIF(Codes!DJ66,1))</f>
        <v/>
      </c>
      <c r="DI59" s="54" t="str">
        <f>IF(ISBLANK(Paramètres!$B65),"",COUNTIF(Codes!DK66,1))</f>
        <v/>
      </c>
      <c r="DJ59" s="54" t="str">
        <f>IF(ISBLANK(Paramètres!$B65),"",COUNTIF(Codes!DL66,1))</f>
        <v/>
      </c>
      <c r="DK59" s="54" t="str">
        <f>IF(ISBLANK(Paramètres!$B65),"",COUNTIF(Codes!DM66,1))</f>
        <v/>
      </c>
      <c r="DL59" s="54" t="str">
        <f>IF(ISBLANK(Paramètres!$B65),"",COUNTIF(Codes!DN66,1))</f>
        <v/>
      </c>
      <c r="DM59" s="54" t="str">
        <f>IF(ISBLANK(Paramètres!$B65),"",COUNTIF(Codes!DO66,1))</f>
        <v/>
      </c>
      <c r="DN59" s="54" t="str">
        <f>IF(ISBLANK(Paramètres!$B65),"",COUNTIF(Codes!DP66,1))</f>
        <v/>
      </c>
      <c r="DO59" s="54" t="str">
        <f>IF(ISBLANK(Paramètres!$B65),"",COUNTIF(Codes!DQ66,1))</f>
        <v/>
      </c>
      <c r="DP59" s="54" t="str">
        <f>IF(ISBLANK(Paramètres!$B65),"",COUNTIF(Codes!DR66,1))</f>
        <v/>
      </c>
      <c r="DQ59" s="54" t="str">
        <f>IF(ISBLANK(Paramètres!$B65),"",COUNTIF(Codes!DS66,1))</f>
        <v/>
      </c>
      <c r="DR59" s="54" t="str">
        <f>IF(ISBLANK(Paramètres!$B65),"",COUNTIF(Codes!DT66,1))</f>
        <v/>
      </c>
      <c r="DS59" s="54" t="str">
        <f>IF(ISBLANK(Paramètres!$B65),"",COUNTIF(Codes!DU66,1))</f>
        <v/>
      </c>
      <c r="DT59" s="54" t="str">
        <f>IF(ISBLANK(Paramètres!$B65),"",COUNTIF(Codes!DV66,1))</f>
        <v/>
      </c>
      <c r="DU59" s="54" t="str">
        <f>IF(ISBLANK(Paramètres!$B65),"",COUNTIF(Codes!DW66,1))</f>
        <v/>
      </c>
      <c r="DV59" s="54" t="str">
        <f>IF(ISBLANK(Paramètres!$B65),"",COUNTIF(Codes!DX66,1))</f>
        <v/>
      </c>
      <c r="DW59" s="54" t="str">
        <f>IF(ISBLANK(Paramètres!$B65),"",COUNTIF(Codes!DY66,1))</f>
        <v/>
      </c>
      <c r="DX59" s="54" t="str">
        <f>IF(ISBLANK(Paramètres!$B65),"",COUNTIF(Codes!DZ66,1))</f>
        <v/>
      </c>
      <c r="DY59" s="54" t="str">
        <f>IF(ISBLANK(Paramètres!$B65),"",COUNTIF(Codes!EA66,1))</f>
        <v/>
      </c>
      <c r="DZ59" s="54" t="str">
        <f>IF(ISBLANK(Paramètres!$B65),"",COUNTIF(Codes!EB66,1))</f>
        <v/>
      </c>
      <c r="EA59" s="54" t="str">
        <f>IF(ISBLANK(Paramètres!$B65),"",COUNTIF(Codes!EC66,1))</f>
        <v/>
      </c>
      <c r="EB59" s="54" t="str">
        <f>IF(ISBLANK(Paramètres!$B65),"",COUNTIF(Codes!ED66,1))</f>
        <v/>
      </c>
      <c r="EC59" s="54" t="str">
        <f>IF(ISBLANK(Paramètres!$B65),"",COUNTIF(Codes!EE66,1))</f>
        <v/>
      </c>
      <c r="ED59" s="54" t="str">
        <f>IF(ISBLANK(Paramètres!$B65),"",COUNTIF(Codes!EF66,1))</f>
        <v/>
      </c>
      <c r="EE59" s="54" t="str">
        <f>IF(ISBLANK(Paramètres!$B65),"",COUNTIF(Codes!EG66,1))</f>
        <v/>
      </c>
      <c r="EF59" s="54" t="str">
        <f>IF(ISBLANK(Paramètres!$B65),"",COUNTIF(Codes!EH66,1))</f>
        <v/>
      </c>
      <c r="EG59" s="54" t="str">
        <f>IF(ISBLANK(Paramètres!$B65),"",COUNTIF(Codes!EI66,1))</f>
        <v/>
      </c>
      <c r="EH59" s="54" t="str">
        <f>IF(ISBLANK(Paramètres!$B65),"",COUNTIF(Codes!EJ66,1))</f>
        <v/>
      </c>
      <c r="EI59" s="54" t="str">
        <f>IF(ISBLANK(Paramètres!$B65),"",COUNTIF(Codes!EK66,1))</f>
        <v/>
      </c>
      <c r="EJ59" s="54" t="str">
        <f>IF(ISBLANK(Paramètres!$B65),"",COUNTIF(Codes!EL66,1))</f>
        <v/>
      </c>
      <c r="EK59" s="54" t="str">
        <f>IF(ISBLANK(Paramètres!$B65),"",COUNTIF(Codes!EM66,1))</f>
        <v/>
      </c>
      <c r="EL59" s="54" t="str">
        <f>IF(ISBLANK(Paramètres!$B65),"",COUNTIF(Codes!EN66,1))</f>
        <v/>
      </c>
      <c r="EM59" s="54" t="str">
        <f>IF(ISBLANK(Paramètres!$B65),"",COUNTIF(Codes!EO66,1))</f>
        <v/>
      </c>
      <c r="EN59" s="54" t="str">
        <f>IF(ISBLANK(Paramètres!$B65),"",COUNTIF(Codes!EP66,1))</f>
        <v/>
      </c>
      <c r="EO59" s="54" t="str">
        <f>IF(ISBLANK(Paramètres!$B65),"",COUNTIF(Codes!EQ66,1))</f>
        <v/>
      </c>
      <c r="EP59" s="54" t="str">
        <f>IF(ISBLANK(Paramètres!$B65),"",COUNTIF(Codes!ER66,1))</f>
        <v/>
      </c>
      <c r="EQ59" s="54" t="str">
        <f>IF(ISBLANK(Paramètres!$B65),"",COUNTIF(Codes!ES66,1))</f>
        <v/>
      </c>
      <c r="ER59" s="54" t="str">
        <f>IF(ISBLANK(Paramètres!$B65),"",COUNTIF(Codes!ET66,1))</f>
        <v/>
      </c>
      <c r="ES59" s="54" t="str">
        <f>IF(ISBLANK(Paramètres!$B65),"",COUNTIF(Codes!EU66,1))</f>
        <v/>
      </c>
      <c r="ET59" s="54" t="str">
        <f>IF(ISBLANK(Paramètres!$B65),"",COUNTIF(Codes!EV66,1))</f>
        <v/>
      </c>
      <c r="EU59" s="54" t="str">
        <f>IF(ISBLANK(Paramètres!$B65),"",COUNTIF(Codes!EW66,1))</f>
        <v/>
      </c>
      <c r="EV59" s="54" t="str">
        <f>IF(ISBLANK(Paramètres!$B65),"",COUNTIF(Codes!EX66,1))</f>
        <v/>
      </c>
      <c r="EW59" s="54" t="str">
        <f>IF(ISBLANK(Paramètres!$B65),"",COUNTIF(Codes!EY66,1))</f>
        <v/>
      </c>
      <c r="EX59" s="54" t="str">
        <f>IF(ISBLANK(Paramètres!$B65),"",COUNTIF(Codes!EZ66,1))</f>
        <v/>
      </c>
      <c r="EY59" s="54" t="str">
        <f>IF(ISBLANK(Paramètres!$B65),"",COUNTIF(Codes!FA66,1))</f>
        <v/>
      </c>
      <c r="EZ59" s="54" t="str">
        <f>IF(ISBLANK(Paramètres!$B65),"",COUNTIF(Codes!FB66,1))</f>
        <v/>
      </c>
      <c r="FA59" s="54" t="str">
        <f>IF(ISBLANK(Paramètres!$B65),"",COUNTIF(Codes!FC66,1))</f>
        <v/>
      </c>
      <c r="FB59" s="54" t="str">
        <f>IF(ISBLANK(Paramètres!$B65),"",COUNTIF(Codes!FD66,1))</f>
        <v/>
      </c>
      <c r="FC59" s="54" t="str">
        <f>IF(ISBLANK(Paramètres!$B65),"",COUNTIF(Codes!FE66,1))</f>
        <v/>
      </c>
      <c r="FD59" s="54" t="str">
        <f>IF(ISBLANK(Paramètres!$B65),"",COUNTIF(Codes!FF66,1))</f>
        <v/>
      </c>
      <c r="FE59" s="54" t="str">
        <f>IF(ISBLANK(Paramètres!$B65),"",COUNTIF(Codes!FG66,1))</f>
        <v/>
      </c>
      <c r="FF59" s="54" t="str">
        <f>IF(ISBLANK(Paramètres!$B65),"",COUNTIF(Codes!FH66,1))</f>
        <v/>
      </c>
      <c r="FG59" s="54" t="str">
        <f>IF(ISBLANK(Paramètres!$B65),"",COUNTIF(Codes!FI66,1))</f>
        <v/>
      </c>
      <c r="FH59" s="54" t="str">
        <f>IF(ISBLANK(Paramètres!$B65),"",COUNTIF(Codes!FJ66,1))</f>
        <v/>
      </c>
      <c r="FI59" s="54" t="str">
        <f>IF(ISBLANK(Paramètres!$B65),"",COUNTIF(Codes!FK66,1))</f>
        <v/>
      </c>
      <c r="FJ59" s="54" t="str">
        <f>IF(ISBLANK(Paramètres!$B65),"",COUNTIF(Codes!FL66,1))</f>
        <v/>
      </c>
      <c r="FK59" s="54" t="str">
        <f>IF(ISBLANK(Paramètres!$B65),"",COUNTIF(Codes!FM66,1))</f>
        <v/>
      </c>
      <c r="FL59" s="54" t="str">
        <f>IF(ISBLANK(Paramètres!$B65),"",COUNTIF(Codes!FN66,1))</f>
        <v/>
      </c>
      <c r="FM59" s="54" t="str">
        <f>IF(ISBLANK(Paramètres!$B65),"",COUNTIF(Codes!FO66,1))</f>
        <v/>
      </c>
      <c r="FN59" s="54" t="str">
        <f>IF(ISBLANK(Paramètres!$B65),"",COUNTIF(Codes!FP66,1))</f>
        <v/>
      </c>
      <c r="FO59" s="54" t="str">
        <f>IF(ISBLANK(Paramètres!$B65),"",COUNTIF(Codes!FQ66,1))</f>
        <v/>
      </c>
      <c r="FP59" s="54" t="str">
        <f>IF(ISBLANK(Paramètres!$B65),"",COUNTIF(Codes!FR66,1))</f>
        <v/>
      </c>
      <c r="FQ59" s="54" t="str">
        <f>IF(ISBLANK(Paramètres!$B65),"",COUNTIF(Codes!FS66,1))</f>
        <v/>
      </c>
      <c r="FR59" s="54" t="str">
        <f>IF(ISBLANK(Paramètres!$B65),"",COUNTIF(Codes!FT66,1))</f>
        <v/>
      </c>
      <c r="FS59" s="54" t="str">
        <f>IF(ISBLANK(Paramètres!$B65),"",COUNTIF(Codes!FU66,1))</f>
        <v/>
      </c>
      <c r="FT59" s="54" t="str">
        <f>IF(ISBLANK(Paramètres!$B65),"",COUNTIF(Codes!FV66,1))</f>
        <v/>
      </c>
      <c r="FU59" s="54" t="str">
        <f>IF(ISBLANK(Paramètres!$B65),"",COUNTIF(Codes!FW66,1))</f>
        <v/>
      </c>
      <c r="FV59" s="54" t="str">
        <f>IF(ISBLANK(Paramètres!$B65),"",COUNTIF(Codes!FX66,1))</f>
        <v/>
      </c>
      <c r="FW59" s="54" t="str">
        <f>IF(ISBLANK(Paramètres!$B65),"",COUNTIF(Codes!FY66,1))</f>
        <v/>
      </c>
      <c r="FX59" s="54" t="str">
        <f>IF(ISBLANK(Paramètres!$B65),"",COUNTIF(Codes!FZ66,1))</f>
        <v/>
      </c>
      <c r="FY59" s="54" t="str">
        <f>IF(ISBLANK(Paramètres!$B65),"",COUNTIF(Codes!GA66,1))</f>
        <v/>
      </c>
      <c r="FZ59" s="54" t="str">
        <f>IF(ISBLANK(Paramètres!$B65),"",COUNTIF(Codes!GB66,1))</f>
        <v/>
      </c>
      <c r="GA59" s="54" t="str">
        <f>IF(ISBLANK(Paramètres!$B65),"",COUNTIF(Codes!GC66,1))</f>
        <v/>
      </c>
      <c r="GB59" s="54" t="str">
        <f>IF(ISBLANK(Paramètres!$B65),"",COUNTIF(Codes!GD66,1))</f>
        <v/>
      </c>
      <c r="GC59" s="54" t="str">
        <f>IF(ISBLANK(Paramètres!$B65),"",COUNTIF(Codes!GE66,1))</f>
        <v/>
      </c>
      <c r="GD59" s="54" t="str">
        <f>IF(ISBLANK(Paramètres!$B65),"",COUNTIF(Codes!GF66,1))</f>
        <v/>
      </c>
      <c r="GE59" s="54" t="str">
        <f>IF(ISBLANK(Paramètres!$B65),"",COUNTIF(Codes!GG66,1))</f>
        <v/>
      </c>
      <c r="GF59" s="54" t="str">
        <f>IF(ISBLANK(Paramètres!$B65),"",COUNTIF(Codes!GH66,1))</f>
        <v/>
      </c>
      <c r="GG59" s="54" t="str">
        <f>IF(ISBLANK(Paramètres!$B65),"",COUNTIF(Codes!GI66,1))</f>
        <v/>
      </c>
      <c r="GH59" s="54" t="str">
        <f>IF(ISBLANK(Paramètres!$B65),"",COUNTIF(Codes!GJ66,1))</f>
        <v/>
      </c>
      <c r="GI59" s="54" t="str">
        <f>IF(ISBLANK(Paramètres!$B65),"",COUNTIF(Codes!GK66,1))</f>
        <v/>
      </c>
      <c r="GJ59" s="54" t="str">
        <f>IF(ISBLANK(Paramètres!$B65),"",COUNTIF(Codes!GL66,1))</f>
        <v/>
      </c>
      <c r="GK59" s="54" t="str">
        <f>IF(ISBLANK(Paramètres!$B65),"",COUNTIF(Codes!GM66,1))</f>
        <v/>
      </c>
      <c r="GL59" s="54" t="str">
        <f>IF(ISBLANK(Paramètres!$B65),"",COUNTIF(Codes!GN66,1))</f>
        <v/>
      </c>
      <c r="GM59" s="54" t="str">
        <f>IF(ISBLANK(Paramètres!B65),"",AVERAGE(B59:CX59))</f>
        <v/>
      </c>
      <c r="GN59" s="54" t="str">
        <f>IF(ISBLANK(Paramètres!B65),"",AVERAGE(CY59:GL59))</f>
        <v/>
      </c>
      <c r="GO59" s="54" t="str">
        <f>IF(ISBLANK(Paramètres!B65),"",AVERAGE(C59:GL59))</f>
        <v/>
      </c>
      <c r="GP59" s="54" t="str">
        <f>IF(ISBLANK(Paramètres!B65),"",AVERAGE(CY59:DZ59))</f>
        <v/>
      </c>
      <c r="GQ59" s="54" t="str">
        <f>IF(ISBLANK(Paramètres!B65),"",AVERAGE(EA59:FK59))</f>
        <v/>
      </c>
      <c r="GR59" s="54" t="str">
        <f>IF(ISBLANK(Paramètres!B65),"",AVERAGE(FL59:FW59))</f>
        <v/>
      </c>
      <c r="GS59" s="54" t="str">
        <f>IF(ISBLANK(Paramètres!B65),"",AVERAGE(FX59:GL59))</f>
        <v/>
      </c>
      <c r="GT59" s="54" t="str">
        <f>IF(ISBLANK(Paramètres!B65),"",AVERAGE(Calculs!M59:R59,Calculs!AN59:AY59,Calculs!BE59:BI59,Calculs!BT59:BX59,Calculs!CD59:CO59))</f>
        <v/>
      </c>
      <c r="GU59" s="54" t="str">
        <f>IF(ISBLANK(Paramètres!B65),"",AVERAGE(Calculs!AI59:AM59,Calculs!BJ59:BP59,Calculs!BY59:CC59))</f>
        <v/>
      </c>
      <c r="GV59" s="54" t="str">
        <f>IF(ISBLANK(Paramètres!B65),"",AVERAGE(Calculs!B59:L59,Calculs!S59:AH59,Calculs!AZ59:BD59,Calculs!BQ59:BS59))</f>
        <v/>
      </c>
      <c r="GW59" s="54" t="str">
        <f>IF(ISBLANK(Paramètres!B65),"",AVERAGE(CP59:CX59))</f>
        <v/>
      </c>
    </row>
    <row r="60" spans="1:205" s="23" customFormat="1" ht="24" customHeight="1" thickBot="1" x14ac:dyDescent="0.4">
      <c r="A60" s="266" t="str">
        <f>Codes!C67</f>
        <v/>
      </c>
      <c r="B60" s="54" t="str">
        <f>IF(ISBLANK(Paramètres!$B66),"",COUNTIF(Codes!D67,1))</f>
        <v/>
      </c>
      <c r="C60" s="54" t="str">
        <f>IF(ISBLANK(Paramètres!$B66),"",COUNTIF(Codes!E67,1))</f>
        <v/>
      </c>
      <c r="D60" s="54" t="str">
        <f>IF(ISBLANK(Paramètres!$B66),"",COUNTIF(Codes!F67,1))</f>
        <v/>
      </c>
      <c r="E60" s="54" t="str">
        <f>IF(ISBLANK(Paramètres!$B66),"",COUNTIF(Codes!G67,1))</f>
        <v/>
      </c>
      <c r="F60" s="54" t="str">
        <f>IF(ISBLANK(Paramètres!$B66),"",COUNTIF(Codes!H67,1))</f>
        <v/>
      </c>
      <c r="G60" s="54" t="str">
        <f>IF(ISBLANK(Paramètres!$B66),"",COUNTIF(Codes!I67,1))</f>
        <v/>
      </c>
      <c r="H60" s="54" t="str">
        <f>IF(ISBLANK(Paramètres!$B66),"",COUNTIF(Codes!J67,1))</f>
        <v/>
      </c>
      <c r="I60" s="54" t="str">
        <f>IF(ISBLANK(Paramètres!$B66),"",COUNTIF(Codes!K67,1))</f>
        <v/>
      </c>
      <c r="J60" s="54" t="str">
        <f>IF(ISBLANK(Paramètres!$B66),"",COUNTIF(Codes!L67,1))</f>
        <v/>
      </c>
      <c r="K60" s="54" t="str">
        <f>IF(ISBLANK(Paramètres!$B66),"",COUNTIF(Codes!M67,1))</f>
        <v/>
      </c>
      <c r="L60" s="54" t="str">
        <f>IF(ISBLANK(Paramètres!$B66),"",COUNTIF(Codes!N67,1))</f>
        <v/>
      </c>
      <c r="M60" s="54" t="str">
        <f>IF(ISBLANK(Paramètres!$B66),"",COUNTIF(Codes!O67,1))</f>
        <v/>
      </c>
      <c r="N60" s="54" t="str">
        <f>IF(ISBLANK(Paramètres!$B66),"",COUNTIF(Codes!P67,1))</f>
        <v/>
      </c>
      <c r="O60" s="54" t="str">
        <f>IF(ISBLANK(Paramètres!$B66),"",COUNTIF(Codes!Q67,1))</f>
        <v/>
      </c>
      <c r="P60" s="54" t="str">
        <f>IF(ISBLANK(Paramètres!$B66),"",COUNTIF(Codes!R67,1))</f>
        <v/>
      </c>
      <c r="Q60" s="54" t="str">
        <f>IF(ISBLANK(Paramètres!$B66),"",COUNTIF(Codes!S67,1))</f>
        <v/>
      </c>
      <c r="R60" s="54" t="str">
        <f>IF(ISBLANK(Paramètres!$B66),"",COUNTIF(Codes!T67,1))</f>
        <v/>
      </c>
      <c r="S60" s="54" t="str">
        <f>IF(ISBLANK(Paramètres!$B66),"",COUNTIF(Codes!U67,1))</f>
        <v/>
      </c>
      <c r="T60" s="54" t="str">
        <f>IF(ISBLANK(Paramètres!$B66),"",COUNTIF(Codes!V67,1))</f>
        <v/>
      </c>
      <c r="U60" s="54" t="str">
        <f>IF(ISBLANK(Paramètres!$B66),"",COUNTIF(Codes!W67,1))</f>
        <v/>
      </c>
      <c r="V60" s="54" t="str">
        <f>IF(ISBLANK(Paramètres!$B66),"",COUNTIF(Codes!X67,1))</f>
        <v/>
      </c>
      <c r="W60" s="54" t="str">
        <f>IF(ISBLANK(Paramètres!$B66),"",COUNTIF(Codes!Y67,1))</f>
        <v/>
      </c>
      <c r="X60" s="54" t="str">
        <f>IF(ISBLANK(Paramètres!$B66),"",COUNTIF(Codes!Z67,1))</f>
        <v/>
      </c>
      <c r="Y60" s="54" t="str">
        <f>IF(ISBLANK(Paramètres!$B66),"",COUNTIF(Codes!AA67,1))</f>
        <v/>
      </c>
      <c r="Z60" s="54" t="str">
        <f>IF(ISBLANK(Paramètres!$B66),"",COUNTIF(Codes!AB67,1))</f>
        <v/>
      </c>
      <c r="AA60" s="54" t="str">
        <f>IF(ISBLANK(Paramètres!$B66),"",COUNTIF(Codes!AC67,1))</f>
        <v/>
      </c>
      <c r="AB60" s="54" t="str">
        <f>IF(ISBLANK(Paramètres!$B66),"",COUNTIF(Codes!AD67,1))</f>
        <v/>
      </c>
      <c r="AC60" s="54" t="str">
        <f>IF(ISBLANK(Paramètres!$B66),"",COUNTIF(Codes!AE67,1))</f>
        <v/>
      </c>
      <c r="AD60" s="54" t="str">
        <f>IF(ISBLANK(Paramètres!$B66),"",COUNTIF(Codes!AF67,1))</f>
        <v/>
      </c>
      <c r="AE60" s="54" t="str">
        <f>IF(ISBLANK(Paramètres!$B66),"",COUNTIF(Codes!AG67,1))</f>
        <v/>
      </c>
      <c r="AF60" s="54" t="str">
        <f>IF(ISBLANK(Paramètres!$B66),"",COUNTIF(Codes!AH67,1))</f>
        <v/>
      </c>
      <c r="AG60" s="54" t="str">
        <f>IF(ISBLANK(Paramètres!$B66),"",COUNTIF(Codes!AI67,1))</f>
        <v/>
      </c>
      <c r="AH60" s="54" t="str">
        <f>IF(ISBLANK(Paramètres!$B66),"",COUNTIF(Codes!AJ67,1))</f>
        <v/>
      </c>
      <c r="AI60" s="54" t="str">
        <f>IF(ISBLANK(Paramètres!$B66),"",COUNTIF(Codes!AK67,1))</f>
        <v/>
      </c>
      <c r="AJ60" s="54" t="str">
        <f>IF(ISBLANK(Paramètres!$B66),"",COUNTIF(Codes!AL67,1))</f>
        <v/>
      </c>
      <c r="AK60" s="54" t="str">
        <f>IF(ISBLANK(Paramètres!$B66),"",COUNTIF(Codes!AM67,1))</f>
        <v/>
      </c>
      <c r="AL60" s="54" t="str">
        <f>IF(ISBLANK(Paramètres!$B66),"",COUNTIF(Codes!AN67,1))</f>
        <v/>
      </c>
      <c r="AM60" s="54" t="str">
        <f>IF(ISBLANK(Paramètres!$B66),"",COUNTIF(Codes!AO67,1))</f>
        <v/>
      </c>
      <c r="AN60" s="54" t="str">
        <f>IF(ISBLANK(Paramètres!$B66),"",COUNTIF(Codes!AP67,1))</f>
        <v/>
      </c>
      <c r="AO60" s="54" t="str">
        <f>IF(ISBLANK(Paramètres!$B66),"",COUNTIF(Codes!AQ67,1))</f>
        <v/>
      </c>
      <c r="AP60" s="54" t="str">
        <f>IF(ISBLANK(Paramètres!$B66),"",COUNTIF(Codes!AR67,1))</f>
        <v/>
      </c>
      <c r="AQ60" s="54" t="str">
        <f>IF(ISBLANK(Paramètres!$B66),"",COUNTIF(Codes!AS67,1))</f>
        <v/>
      </c>
      <c r="AR60" s="54" t="str">
        <f>IF(ISBLANK(Paramètres!$B66),"",COUNTIF(Codes!AT67,1))</f>
        <v/>
      </c>
      <c r="AS60" s="54" t="str">
        <f>IF(ISBLANK(Paramètres!$B66),"",COUNTIF(Codes!AU67,1))</f>
        <v/>
      </c>
      <c r="AT60" s="54" t="str">
        <f>IF(ISBLANK(Paramètres!$B66),"",COUNTIF(Codes!AV67,1))</f>
        <v/>
      </c>
      <c r="AU60" s="54" t="str">
        <f>IF(ISBLANK(Paramètres!$B66),"",COUNTIF(Codes!AW67,1))</f>
        <v/>
      </c>
      <c r="AV60" s="54" t="str">
        <f>IF(ISBLANK(Paramètres!$B66),"",COUNTIF(Codes!AX67,1))</f>
        <v/>
      </c>
      <c r="AW60" s="54" t="str">
        <f>IF(ISBLANK(Paramètres!$B66),"",COUNTIF(Codes!AY67,1))</f>
        <v/>
      </c>
      <c r="AX60" s="54" t="str">
        <f>IF(ISBLANK(Paramètres!$B66),"",COUNTIF(Codes!AZ67,1))</f>
        <v/>
      </c>
      <c r="AY60" s="54" t="str">
        <f>IF(ISBLANK(Paramètres!$B66),"",COUNTIF(Codes!BA67,1))</f>
        <v/>
      </c>
      <c r="AZ60" s="54" t="str">
        <f>IF(ISBLANK(Paramètres!$B66),"",COUNTIF(Codes!BB67,1))</f>
        <v/>
      </c>
      <c r="BA60" s="54" t="str">
        <f>IF(ISBLANK(Paramètres!$B66),"",COUNTIF(Codes!BC67,1))</f>
        <v/>
      </c>
      <c r="BB60" s="54" t="str">
        <f>IF(ISBLANK(Paramètres!$B66),"",COUNTIF(Codes!BD67,1))</f>
        <v/>
      </c>
      <c r="BC60" s="54" t="str">
        <f>IF(ISBLANK(Paramètres!$B66),"",COUNTIF(Codes!BE67,1))</f>
        <v/>
      </c>
      <c r="BD60" s="54" t="str">
        <f>IF(ISBLANK(Paramètres!$B66),"",COUNTIF(Codes!BF67,1))</f>
        <v/>
      </c>
      <c r="BE60" s="54" t="str">
        <f>IF(ISBLANK(Paramètres!$B66),"",COUNTIF(Codes!BG67,1))</f>
        <v/>
      </c>
      <c r="BF60" s="54" t="str">
        <f>IF(ISBLANK(Paramètres!$B66),"",COUNTIF(Codes!BH67,1))</f>
        <v/>
      </c>
      <c r="BG60" s="54" t="str">
        <f>IF(ISBLANK(Paramètres!$B66),"",COUNTIF(Codes!BI67,1))</f>
        <v/>
      </c>
      <c r="BH60" s="54" t="str">
        <f>IF(ISBLANK(Paramètres!$B66),"",COUNTIF(Codes!BJ67,1))</f>
        <v/>
      </c>
      <c r="BI60" s="54" t="str">
        <f>IF(ISBLANK(Paramètres!$B66),"",COUNTIF(Codes!BK67,1))</f>
        <v/>
      </c>
      <c r="BJ60" s="54" t="str">
        <f>IF(ISBLANK(Paramètres!$B66),"",COUNTIF(Codes!BL67,1))</f>
        <v/>
      </c>
      <c r="BK60" s="54" t="str">
        <f>IF(ISBLANK(Paramètres!$B66),"",COUNTIF(Codes!BM67,1))</f>
        <v/>
      </c>
      <c r="BL60" s="54" t="str">
        <f>IF(ISBLANK(Paramètres!$B66),"",COUNTIF(Codes!BN67,1))</f>
        <v/>
      </c>
      <c r="BM60" s="54" t="str">
        <f>IF(ISBLANK(Paramètres!$B66),"",COUNTIF(Codes!BO67,1))</f>
        <v/>
      </c>
      <c r="BN60" s="54" t="str">
        <f>IF(ISBLANK(Paramètres!$B66),"",COUNTIF(Codes!BP67,1))</f>
        <v/>
      </c>
      <c r="BO60" s="54" t="str">
        <f>IF(ISBLANK(Paramètres!$B66),"",COUNTIF(Codes!BQ67,1))</f>
        <v/>
      </c>
      <c r="BP60" s="54" t="str">
        <f>IF(ISBLANK(Paramètres!$B66),"",COUNTIF(Codes!BR67,1))</f>
        <v/>
      </c>
      <c r="BQ60" s="54" t="str">
        <f>IF(ISBLANK(Paramètres!$B66),"",COUNTIF(Codes!BS67,1))</f>
        <v/>
      </c>
      <c r="BR60" s="54" t="str">
        <f>IF(ISBLANK(Paramètres!$B66),"",COUNTIF(Codes!BT67,1))</f>
        <v/>
      </c>
      <c r="BS60" s="54" t="str">
        <f>IF(ISBLANK(Paramètres!$B66),"",COUNTIF(Codes!BU67,1))</f>
        <v/>
      </c>
      <c r="BT60" s="54" t="str">
        <f>IF(ISBLANK(Paramètres!$B66),"",COUNTIF(Codes!BV67,1))</f>
        <v/>
      </c>
      <c r="BU60" s="54" t="str">
        <f>IF(ISBLANK(Paramètres!$B66),"",COUNTIF(Codes!BW67,1))</f>
        <v/>
      </c>
      <c r="BV60" s="54" t="str">
        <f>IF(ISBLANK(Paramètres!$B66),"",COUNTIF(Codes!BX67,1))</f>
        <v/>
      </c>
      <c r="BW60" s="54" t="str">
        <f>IF(ISBLANK(Paramètres!$B66),"",COUNTIF(Codes!BY67,1))</f>
        <v/>
      </c>
      <c r="BX60" s="54" t="str">
        <f>IF(ISBLANK(Paramètres!$B66),"",COUNTIF(Codes!BZ67,1))</f>
        <v/>
      </c>
      <c r="BY60" s="54" t="str">
        <f>IF(ISBLANK(Paramètres!$B66),"",COUNTIF(Codes!CA67,1))</f>
        <v/>
      </c>
      <c r="BZ60" s="54" t="str">
        <f>IF(ISBLANK(Paramètres!$B66),"",COUNTIF(Codes!CB67,1))</f>
        <v/>
      </c>
      <c r="CA60" s="54" t="str">
        <f>IF(ISBLANK(Paramètres!$B66),"",COUNTIF(Codes!CC67,1))</f>
        <v/>
      </c>
      <c r="CB60" s="54" t="str">
        <f>IF(ISBLANK(Paramètres!$B66),"",COUNTIF(Codes!CD67,1))</f>
        <v/>
      </c>
      <c r="CC60" s="54" t="str">
        <f>IF(ISBLANK(Paramètres!$B66),"",COUNTIF(Codes!CE67,1))</f>
        <v/>
      </c>
      <c r="CD60" s="54" t="str">
        <f>IF(ISBLANK(Paramètres!$B66),"",COUNTIF(Codes!CF67,1))</f>
        <v/>
      </c>
      <c r="CE60" s="54" t="str">
        <f>IF(ISBLANK(Paramètres!$B66),"",COUNTIF(Codes!CG67,1))</f>
        <v/>
      </c>
      <c r="CF60" s="54" t="str">
        <f>IF(ISBLANK(Paramètres!$B66),"",COUNTIF(Codes!CH67,1))</f>
        <v/>
      </c>
      <c r="CG60" s="54" t="str">
        <f>IF(ISBLANK(Paramètres!$B66),"",COUNTIF(Codes!CI67,1))</f>
        <v/>
      </c>
      <c r="CH60" s="54" t="str">
        <f>IF(ISBLANK(Paramètres!$B66),"",COUNTIF(Codes!CJ67,1))</f>
        <v/>
      </c>
      <c r="CI60" s="54" t="str">
        <f>IF(ISBLANK(Paramètres!$B66),"",COUNTIF(Codes!CK67,1))</f>
        <v/>
      </c>
      <c r="CJ60" s="54" t="str">
        <f>IF(ISBLANK(Paramètres!$B66),"",COUNTIF(Codes!CL67,1))</f>
        <v/>
      </c>
      <c r="CK60" s="54" t="str">
        <f>IF(ISBLANK(Paramètres!$B66),"",COUNTIF(Codes!CM67,1))</f>
        <v/>
      </c>
      <c r="CL60" s="54" t="str">
        <f>IF(ISBLANK(Paramètres!$B66),"",COUNTIF(Codes!CN67,1))</f>
        <v/>
      </c>
      <c r="CM60" s="54" t="str">
        <f>IF(ISBLANK(Paramètres!$B66),"",COUNTIF(Codes!CO67,1))</f>
        <v/>
      </c>
      <c r="CN60" s="54" t="str">
        <f>IF(ISBLANK(Paramètres!$B66),"",COUNTIF(Codes!CP67,1))</f>
        <v/>
      </c>
      <c r="CO60" s="54" t="str">
        <f>IF(ISBLANK(Paramètres!$B66),"",COUNTIF(Codes!CQ67,1))</f>
        <v/>
      </c>
      <c r="CP60" s="54" t="str">
        <f>IF(ISBLANK(Paramètres!$B66),"",COUNTIF(Codes!CR67,1))</f>
        <v/>
      </c>
      <c r="CQ60" s="54" t="str">
        <f>IF(ISBLANK(Paramètres!$B66),"",COUNTIF(Codes!CS67,1))</f>
        <v/>
      </c>
      <c r="CR60" s="54" t="str">
        <f>IF(ISBLANK(Paramètres!$B66),"",COUNTIF(Codes!CT67,1))</f>
        <v/>
      </c>
      <c r="CS60" s="54" t="str">
        <f>IF(ISBLANK(Paramètres!$B66),"",COUNTIF(Codes!CU67,1))</f>
        <v/>
      </c>
      <c r="CT60" s="54" t="str">
        <f>IF(ISBLANK(Paramètres!$B66),"",COUNTIF(Codes!CV67,1))</f>
        <v/>
      </c>
      <c r="CU60" s="54" t="str">
        <f>IF(ISBLANK(Paramètres!$B66),"",COUNTIF(Codes!CW67,1))</f>
        <v/>
      </c>
      <c r="CV60" s="54" t="str">
        <f>IF(ISBLANK(Paramètres!$B66),"",COUNTIF(Codes!CX67,1))</f>
        <v/>
      </c>
      <c r="CW60" s="54" t="str">
        <f>IF(ISBLANK(Paramètres!$B66),"",COUNTIF(Codes!CY67,1))</f>
        <v/>
      </c>
      <c r="CX60" s="54" t="str">
        <f>IF(ISBLANK(Paramètres!$B66),"",COUNTIF(Codes!CZ67,1))</f>
        <v/>
      </c>
      <c r="CY60" s="54" t="str">
        <f>IF(ISBLANK(Paramètres!$B66),"",COUNTIF(Codes!DA67,1))</f>
        <v/>
      </c>
      <c r="CZ60" s="54" t="str">
        <f>IF(ISBLANK(Paramètres!$B66),"",COUNTIF(Codes!DB67,1))</f>
        <v/>
      </c>
      <c r="DA60" s="54" t="str">
        <f>IF(ISBLANK(Paramètres!$B66),"",COUNTIF(Codes!DC67,1))</f>
        <v/>
      </c>
      <c r="DB60" s="54" t="str">
        <f>IF(ISBLANK(Paramètres!$B66),"",COUNTIF(Codes!DD67,1))</f>
        <v/>
      </c>
      <c r="DC60" s="54" t="str">
        <f>IF(ISBLANK(Paramètres!$B66),"",COUNTIF(Codes!DE67,1))</f>
        <v/>
      </c>
      <c r="DD60" s="54" t="str">
        <f>IF(ISBLANK(Paramètres!$B66),"",COUNTIF(Codes!DF67,1))</f>
        <v/>
      </c>
      <c r="DE60" s="54" t="str">
        <f>IF(ISBLANK(Paramètres!$B66),"",COUNTIF(Codes!DG67,1))</f>
        <v/>
      </c>
      <c r="DF60" s="54" t="str">
        <f>IF(ISBLANK(Paramètres!$B66),"",COUNTIF(Codes!DH67,1))</f>
        <v/>
      </c>
      <c r="DG60" s="54" t="str">
        <f>IF(ISBLANK(Paramètres!$B66),"",COUNTIF(Codes!DI67,1))</f>
        <v/>
      </c>
      <c r="DH60" s="54" t="str">
        <f>IF(ISBLANK(Paramètres!$B66),"",COUNTIF(Codes!DJ67,1))</f>
        <v/>
      </c>
      <c r="DI60" s="54" t="str">
        <f>IF(ISBLANK(Paramètres!$B66),"",COUNTIF(Codes!DK67,1))</f>
        <v/>
      </c>
      <c r="DJ60" s="54" t="str">
        <f>IF(ISBLANK(Paramètres!$B66),"",COUNTIF(Codes!DL67,1))</f>
        <v/>
      </c>
      <c r="DK60" s="54" t="str">
        <f>IF(ISBLANK(Paramètres!$B66),"",COUNTIF(Codes!DM67,1))</f>
        <v/>
      </c>
      <c r="DL60" s="54" t="str">
        <f>IF(ISBLANK(Paramètres!$B66),"",COUNTIF(Codes!DN67,1))</f>
        <v/>
      </c>
      <c r="DM60" s="54" t="str">
        <f>IF(ISBLANK(Paramètres!$B66),"",COUNTIF(Codes!DO67,1))</f>
        <v/>
      </c>
      <c r="DN60" s="54" t="str">
        <f>IF(ISBLANK(Paramètres!$B66),"",COUNTIF(Codes!DP67,1))</f>
        <v/>
      </c>
      <c r="DO60" s="54" t="str">
        <f>IF(ISBLANK(Paramètres!$B66),"",COUNTIF(Codes!DQ67,1))</f>
        <v/>
      </c>
      <c r="DP60" s="54" t="str">
        <f>IF(ISBLANK(Paramètres!$B66),"",COUNTIF(Codes!DR67,1))</f>
        <v/>
      </c>
      <c r="DQ60" s="54" t="str">
        <f>IF(ISBLANK(Paramètres!$B66),"",COUNTIF(Codes!DS67,1))</f>
        <v/>
      </c>
      <c r="DR60" s="54" t="str">
        <f>IF(ISBLANK(Paramètres!$B66),"",COUNTIF(Codes!DT67,1))</f>
        <v/>
      </c>
      <c r="DS60" s="54" t="str">
        <f>IF(ISBLANK(Paramètres!$B66),"",COUNTIF(Codes!DU67,1))</f>
        <v/>
      </c>
      <c r="DT60" s="54" t="str">
        <f>IF(ISBLANK(Paramètres!$B66),"",COUNTIF(Codes!DV67,1))</f>
        <v/>
      </c>
      <c r="DU60" s="54" t="str">
        <f>IF(ISBLANK(Paramètres!$B66),"",COUNTIF(Codes!DW67,1))</f>
        <v/>
      </c>
      <c r="DV60" s="54" t="str">
        <f>IF(ISBLANK(Paramètres!$B66),"",COUNTIF(Codes!DX67,1))</f>
        <v/>
      </c>
      <c r="DW60" s="54" t="str">
        <f>IF(ISBLANK(Paramètres!$B66),"",COUNTIF(Codes!DY67,1))</f>
        <v/>
      </c>
      <c r="DX60" s="54" t="str">
        <f>IF(ISBLANK(Paramètres!$B66),"",COUNTIF(Codes!DZ67,1))</f>
        <v/>
      </c>
      <c r="DY60" s="54" t="str">
        <f>IF(ISBLANK(Paramètres!$B66),"",COUNTIF(Codes!EA67,1))</f>
        <v/>
      </c>
      <c r="DZ60" s="54" t="str">
        <f>IF(ISBLANK(Paramètres!$B66),"",COUNTIF(Codes!EB67,1))</f>
        <v/>
      </c>
      <c r="EA60" s="54" t="str">
        <f>IF(ISBLANK(Paramètres!$B66),"",COUNTIF(Codes!EC67,1))</f>
        <v/>
      </c>
      <c r="EB60" s="54" t="str">
        <f>IF(ISBLANK(Paramètres!$B66),"",COUNTIF(Codes!ED67,1))</f>
        <v/>
      </c>
      <c r="EC60" s="54" t="str">
        <f>IF(ISBLANK(Paramètres!$B66),"",COUNTIF(Codes!EE67,1))</f>
        <v/>
      </c>
      <c r="ED60" s="54" t="str">
        <f>IF(ISBLANK(Paramètres!$B66),"",COUNTIF(Codes!EF67,1))</f>
        <v/>
      </c>
      <c r="EE60" s="54" t="str">
        <f>IF(ISBLANK(Paramètres!$B66),"",COUNTIF(Codes!EG67,1))</f>
        <v/>
      </c>
      <c r="EF60" s="54" t="str">
        <f>IF(ISBLANK(Paramètres!$B66),"",COUNTIF(Codes!EH67,1))</f>
        <v/>
      </c>
      <c r="EG60" s="54" t="str">
        <f>IF(ISBLANK(Paramètres!$B66),"",COUNTIF(Codes!EI67,1))</f>
        <v/>
      </c>
      <c r="EH60" s="54" t="str">
        <f>IF(ISBLANK(Paramètres!$B66),"",COUNTIF(Codes!EJ67,1))</f>
        <v/>
      </c>
      <c r="EI60" s="54" t="str">
        <f>IF(ISBLANK(Paramètres!$B66),"",COUNTIF(Codes!EK67,1))</f>
        <v/>
      </c>
      <c r="EJ60" s="54" t="str">
        <f>IF(ISBLANK(Paramètres!$B66),"",COUNTIF(Codes!EL67,1))</f>
        <v/>
      </c>
      <c r="EK60" s="54" t="str">
        <f>IF(ISBLANK(Paramètres!$B66),"",COUNTIF(Codes!EM67,1))</f>
        <v/>
      </c>
      <c r="EL60" s="54" t="str">
        <f>IF(ISBLANK(Paramètres!$B66),"",COUNTIF(Codes!EN67,1))</f>
        <v/>
      </c>
      <c r="EM60" s="54" t="str">
        <f>IF(ISBLANK(Paramètres!$B66),"",COUNTIF(Codes!EO67,1))</f>
        <v/>
      </c>
      <c r="EN60" s="54" t="str">
        <f>IF(ISBLANK(Paramètres!$B66),"",COUNTIF(Codes!EP67,1))</f>
        <v/>
      </c>
      <c r="EO60" s="54" t="str">
        <f>IF(ISBLANK(Paramètres!$B66),"",COUNTIF(Codes!EQ67,1))</f>
        <v/>
      </c>
      <c r="EP60" s="54" t="str">
        <f>IF(ISBLANK(Paramètres!$B66),"",COUNTIF(Codes!ER67,1))</f>
        <v/>
      </c>
      <c r="EQ60" s="54" t="str">
        <f>IF(ISBLANK(Paramètres!$B66),"",COUNTIF(Codes!ES67,1))</f>
        <v/>
      </c>
      <c r="ER60" s="54" t="str">
        <f>IF(ISBLANK(Paramètres!$B66),"",COUNTIF(Codes!ET67,1))</f>
        <v/>
      </c>
      <c r="ES60" s="54" t="str">
        <f>IF(ISBLANK(Paramètres!$B66),"",COUNTIF(Codes!EU67,1))</f>
        <v/>
      </c>
      <c r="ET60" s="54" t="str">
        <f>IF(ISBLANK(Paramètres!$B66),"",COUNTIF(Codes!EV67,1))</f>
        <v/>
      </c>
      <c r="EU60" s="54" t="str">
        <f>IF(ISBLANK(Paramètres!$B66),"",COUNTIF(Codes!EW67,1))</f>
        <v/>
      </c>
      <c r="EV60" s="54" t="str">
        <f>IF(ISBLANK(Paramètres!$B66),"",COUNTIF(Codes!EX67,1))</f>
        <v/>
      </c>
      <c r="EW60" s="54" t="str">
        <f>IF(ISBLANK(Paramètres!$B66),"",COUNTIF(Codes!EY67,1))</f>
        <v/>
      </c>
      <c r="EX60" s="54" t="str">
        <f>IF(ISBLANK(Paramètres!$B66),"",COUNTIF(Codes!EZ67,1))</f>
        <v/>
      </c>
      <c r="EY60" s="54" t="str">
        <f>IF(ISBLANK(Paramètres!$B66),"",COUNTIF(Codes!FA67,1))</f>
        <v/>
      </c>
      <c r="EZ60" s="54" t="str">
        <f>IF(ISBLANK(Paramètres!$B66),"",COUNTIF(Codes!FB67,1))</f>
        <v/>
      </c>
      <c r="FA60" s="54" t="str">
        <f>IF(ISBLANK(Paramètres!$B66),"",COUNTIF(Codes!FC67,1))</f>
        <v/>
      </c>
      <c r="FB60" s="54" t="str">
        <f>IF(ISBLANK(Paramètres!$B66),"",COUNTIF(Codes!FD67,1))</f>
        <v/>
      </c>
      <c r="FC60" s="54" t="str">
        <f>IF(ISBLANK(Paramètres!$B66),"",COUNTIF(Codes!FE67,1))</f>
        <v/>
      </c>
      <c r="FD60" s="54" t="str">
        <f>IF(ISBLANK(Paramètres!$B66),"",COUNTIF(Codes!FF67,1))</f>
        <v/>
      </c>
      <c r="FE60" s="54" t="str">
        <f>IF(ISBLANK(Paramètres!$B66),"",COUNTIF(Codes!FG67,1))</f>
        <v/>
      </c>
      <c r="FF60" s="54" t="str">
        <f>IF(ISBLANK(Paramètres!$B66),"",COUNTIF(Codes!FH67,1))</f>
        <v/>
      </c>
      <c r="FG60" s="54" t="str">
        <f>IF(ISBLANK(Paramètres!$B66),"",COUNTIF(Codes!FI67,1))</f>
        <v/>
      </c>
      <c r="FH60" s="54" t="str">
        <f>IF(ISBLANK(Paramètres!$B66),"",COUNTIF(Codes!FJ67,1))</f>
        <v/>
      </c>
      <c r="FI60" s="54" t="str">
        <f>IF(ISBLANK(Paramètres!$B66),"",COUNTIF(Codes!FK67,1))</f>
        <v/>
      </c>
      <c r="FJ60" s="54" t="str">
        <f>IF(ISBLANK(Paramètres!$B66),"",COUNTIF(Codes!FL67,1))</f>
        <v/>
      </c>
      <c r="FK60" s="54" t="str">
        <f>IF(ISBLANK(Paramètres!$B66),"",COUNTIF(Codes!FM67,1))</f>
        <v/>
      </c>
      <c r="FL60" s="54" t="str">
        <f>IF(ISBLANK(Paramètres!$B66),"",COUNTIF(Codes!FN67,1))</f>
        <v/>
      </c>
      <c r="FM60" s="54" t="str">
        <f>IF(ISBLANK(Paramètres!$B66),"",COUNTIF(Codes!FO67,1))</f>
        <v/>
      </c>
      <c r="FN60" s="54" t="str">
        <f>IF(ISBLANK(Paramètres!$B66),"",COUNTIF(Codes!FP67,1))</f>
        <v/>
      </c>
      <c r="FO60" s="54" t="str">
        <f>IF(ISBLANK(Paramètres!$B66),"",COUNTIF(Codes!FQ67,1))</f>
        <v/>
      </c>
      <c r="FP60" s="54" t="str">
        <f>IF(ISBLANK(Paramètres!$B66),"",COUNTIF(Codes!FR67,1))</f>
        <v/>
      </c>
      <c r="FQ60" s="54" t="str">
        <f>IF(ISBLANK(Paramètres!$B66),"",COUNTIF(Codes!FS67,1))</f>
        <v/>
      </c>
      <c r="FR60" s="54" t="str">
        <f>IF(ISBLANK(Paramètres!$B66),"",COUNTIF(Codes!FT67,1))</f>
        <v/>
      </c>
      <c r="FS60" s="54" t="str">
        <f>IF(ISBLANK(Paramètres!$B66),"",COUNTIF(Codes!FU67,1))</f>
        <v/>
      </c>
      <c r="FT60" s="54" t="str">
        <f>IF(ISBLANK(Paramètres!$B66),"",COUNTIF(Codes!FV67,1))</f>
        <v/>
      </c>
      <c r="FU60" s="54" t="str">
        <f>IF(ISBLANK(Paramètres!$B66),"",COUNTIF(Codes!FW67,1))</f>
        <v/>
      </c>
      <c r="FV60" s="54" t="str">
        <f>IF(ISBLANK(Paramètres!$B66),"",COUNTIF(Codes!FX67,1))</f>
        <v/>
      </c>
      <c r="FW60" s="54" t="str">
        <f>IF(ISBLANK(Paramètres!$B66),"",COUNTIF(Codes!FY67,1))</f>
        <v/>
      </c>
      <c r="FX60" s="54" t="str">
        <f>IF(ISBLANK(Paramètres!$B66),"",COUNTIF(Codes!FZ67,1))</f>
        <v/>
      </c>
      <c r="FY60" s="54" t="str">
        <f>IF(ISBLANK(Paramètres!$B66),"",COUNTIF(Codes!GA67,1))</f>
        <v/>
      </c>
      <c r="FZ60" s="54" t="str">
        <f>IF(ISBLANK(Paramètres!$B66),"",COUNTIF(Codes!GB67,1))</f>
        <v/>
      </c>
      <c r="GA60" s="54" t="str">
        <f>IF(ISBLANK(Paramètres!$B66),"",COUNTIF(Codes!GC67,1))</f>
        <v/>
      </c>
      <c r="GB60" s="54" t="str">
        <f>IF(ISBLANK(Paramètres!$B66),"",COUNTIF(Codes!GD67,1))</f>
        <v/>
      </c>
      <c r="GC60" s="54" t="str">
        <f>IF(ISBLANK(Paramètres!$B66),"",COUNTIF(Codes!GE67,1))</f>
        <v/>
      </c>
      <c r="GD60" s="54" t="str">
        <f>IF(ISBLANK(Paramètres!$B66),"",COUNTIF(Codes!GF67,1))</f>
        <v/>
      </c>
      <c r="GE60" s="54" t="str">
        <f>IF(ISBLANK(Paramètres!$B66),"",COUNTIF(Codes!GG67,1))</f>
        <v/>
      </c>
      <c r="GF60" s="54" t="str">
        <f>IF(ISBLANK(Paramètres!$B66),"",COUNTIF(Codes!GH67,1))</f>
        <v/>
      </c>
      <c r="GG60" s="54" t="str">
        <f>IF(ISBLANK(Paramètres!$B66),"",COUNTIF(Codes!GI67,1))</f>
        <v/>
      </c>
      <c r="GH60" s="54" t="str">
        <f>IF(ISBLANK(Paramètres!$B66),"",COUNTIF(Codes!GJ67,1))</f>
        <v/>
      </c>
      <c r="GI60" s="54" t="str">
        <f>IF(ISBLANK(Paramètres!$B66),"",COUNTIF(Codes!GK67,1))</f>
        <v/>
      </c>
      <c r="GJ60" s="54" t="str">
        <f>IF(ISBLANK(Paramètres!$B66),"",COUNTIF(Codes!GL67,1))</f>
        <v/>
      </c>
      <c r="GK60" s="54" t="str">
        <f>IF(ISBLANK(Paramètres!$B66),"",COUNTIF(Codes!GM67,1))</f>
        <v/>
      </c>
      <c r="GL60" s="54" t="str">
        <f>IF(ISBLANK(Paramètres!$B66),"",COUNTIF(Codes!GN67,1))</f>
        <v/>
      </c>
      <c r="GM60" s="54" t="str">
        <f>IF(ISBLANK(Paramètres!B66),"",AVERAGE(B60:CX60))</f>
        <v/>
      </c>
      <c r="GN60" s="54" t="str">
        <f>IF(ISBLANK(Paramètres!B66),"",AVERAGE(CY60:GL60))</f>
        <v/>
      </c>
      <c r="GO60" s="54" t="str">
        <f>IF(ISBLANK(Paramètres!B66),"",AVERAGE(C60:GL60))</f>
        <v/>
      </c>
      <c r="GP60" s="54" t="str">
        <f>IF(ISBLANK(Paramètres!B66),"",AVERAGE(CY60:DZ60))</f>
        <v/>
      </c>
      <c r="GQ60" s="54" t="str">
        <f>IF(ISBLANK(Paramètres!B66),"",AVERAGE(EA60:FK60))</f>
        <v/>
      </c>
      <c r="GR60" s="54" t="str">
        <f>IF(ISBLANK(Paramètres!B66),"",AVERAGE(FL60:FW60))</f>
        <v/>
      </c>
      <c r="GS60" s="54" t="str">
        <f>IF(ISBLANK(Paramètres!B66),"",AVERAGE(FX60:GL60))</f>
        <v/>
      </c>
      <c r="GT60" s="54" t="str">
        <f>IF(ISBLANK(Paramètres!B66),"",AVERAGE(Calculs!M60:R60,Calculs!AN60:AY60,Calculs!BE60:BI60,Calculs!BT60:BX60,Calculs!CD60:CO60))</f>
        <v/>
      </c>
      <c r="GU60" s="54" t="str">
        <f>IF(ISBLANK(Paramètres!B66),"",AVERAGE(Calculs!AI60:AM60,Calculs!BJ60:BP60,Calculs!BY60:CC60))</f>
        <v/>
      </c>
      <c r="GV60" s="54" t="str">
        <f>IF(ISBLANK(Paramètres!B66),"",AVERAGE(Calculs!B60:L60,Calculs!S60:AH60,Calculs!AZ60:BD60,Calculs!BQ60:BS60))</f>
        <v/>
      </c>
      <c r="GW60" s="54" t="str">
        <f>IF(ISBLANK(Paramètres!B66),"",AVERAGE(CP60:CX60))</f>
        <v/>
      </c>
    </row>
    <row r="61" spans="1:205" s="23" customFormat="1" ht="24" customHeight="1" thickBot="1" x14ac:dyDescent="0.4">
      <c r="A61" s="266" t="str">
        <f>Codes!C68</f>
        <v/>
      </c>
      <c r="B61" s="54" t="str">
        <f>IF(ISBLANK(Paramètres!$B67),"",COUNTIF(Codes!D68,1))</f>
        <v/>
      </c>
      <c r="C61" s="54" t="str">
        <f>IF(ISBLANK(Paramètres!$B67),"",COUNTIF(Codes!E68,1))</f>
        <v/>
      </c>
      <c r="D61" s="54" t="str">
        <f>IF(ISBLANK(Paramètres!$B67),"",COUNTIF(Codes!F68,1))</f>
        <v/>
      </c>
      <c r="E61" s="54" t="str">
        <f>IF(ISBLANK(Paramètres!$B67),"",COUNTIF(Codes!G68,1))</f>
        <v/>
      </c>
      <c r="F61" s="54" t="str">
        <f>IF(ISBLANK(Paramètres!$B67),"",COUNTIF(Codes!H68,1))</f>
        <v/>
      </c>
      <c r="G61" s="54" t="str">
        <f>IF(ISBLANK(Paramètres!$B67),"",COUNTIF(Codes!I68,1))</f>
        <v/>
      </c>
      <c r="H61" s="54" t="str">
        <f>IF(ISBLANK(Paramètres!$B67),"",COUNTIF(Codes!J68,1))</f>
        <v/>
      </c>
      <c r="I61" s="54" t="str">
        <f>IF(ISBLANK(Paramètres!$B67),"",COUNTIF(Codes!K68,1))</f>
        <v/>
      </c>
      <c r="J61" s="54" t="str">
        <f>IF(ISBLANK(Paramètres!$B67),"",COUNTIF(Codes!L68,1))</f>
        <v/>
      </c>
      <c r="K61" s="54" t="str">
        <f>IF(ISBLANK(Paramètres!$B67),"",COUNTIF(Codes!M68,1))</f>
        <v/>
      </c>
      <c r="L61" s="54" t="str">
        <f>IF(ISBLANK(Paramètres!$B67),"",COUNTIF(Codes!N68,1))</f>
        <v/>
      </c>
      <c r="M61" s="54" t="str">
        <f>IF(ISBLANK(Paramètres!$B67),"",COUNTIF(Codes!O68,1))</f>
        <v/>
      </c>
      <c r="N61" s="54" t="str">
        <f>IF(ISBLANK(Paramètres!$B67),"",COUNTIF(Codes!P68,1))</f>
        <v/>
      </c>
      <c r="O61" s="54" t="str">
        <f>IF(ISBLANK(Paramètres!$B67),"",COUNTIF(Codes!Q68,1))</f>
        <v/>
      </c>
      <c r="P61" s="54" t="str">
        <f>IF(ISBLANK(Paramètres!$B67),"",COUNTIF(Codes!R68,1))</f>
        <v/>
      </c>
      <c r="Q61" s="54" t="str">
        <f>IF(ISBLANK(Paramètres!$B67),"",COUNTIF(Codes!S68,1))</f>
        <v/>
      </c>
      <c r="R61" s="54" t="str">
        <f>IF(ISBLANK(Paramètres!$B67),"",COUNTIF(Codes!T68,1))</f>
        <v/>
      </c>
      <c r="S61" s="54" t="str">
        <f>IF(ISBLANK(Paramètres!$B67),"",COUNTIF(Codes!U68,1))</f>
        <v/>
      </c>
      <c r="T61" s="54" t="str">
        <f>IF(ISBLANK(Paramètres!$B67),"",COUNTIF(Codes!V68,1))</f>
        <v/>
      </c>
      <c r="U61" s="54" t="str">
        <f>IF(ISBLANK(Paramètres!$B67),"",COUNTIF(Codes!W68,1))</f>
        <v/>
      </c>
      <c r="V61" s="54" t="str">
        <f>IF(ISBLANK(Paramètres!$B67),"",COUNTIF(Codes!X68,1))</f>
        <v/>
      </c>
      <c r="W61" s="54" t="str">
        <f>IF(ISBLANK(Paramètres!$B67),"",COUNTIF(Codes!Y68,1))</f>
        <v/>
      </c>
      <c r="X61" s="54" t="str">
        <f>IF(ISBLANK(Paramètres!$B67),"",COUNTIF(Codes!Z68,1))</f>
        <v/>
      </c>
      <c r="Y61" s="54" t="str">
        <f>IF(ISBLANK(Paramètres!$B67),"",COUNTIF(Codes!AA68,1))</f>
        <v/>
      </c>
      <c r="Z61" s="54" t="str">
        <f>IF(ISBLANK(Paramètres!$B67),"",COUNTIF(Codes!AB68,1))</f>
        <v/>
      </c>
      <c r="AA61" s="54" t="str">
        <f>IF(ISBLANK(Paramètres!$B67),"",COUNTIF(Codes!AC68,1))</f>
        <v/>
      </c>
      <c r="AB61" s="54" t="str">
        <f>IF(ISBLANK(Paramètres!$B67),"",COUNTIF(Codes!AD68,1))</f>
        <v/>
      </c>
      <c r="AC61" s="54" t="str">
        <f>IF(ISBLANK(Paramètres!$B67),"",COUNTIF(Codes!AE68,1))</f>
        <v/>
      </c>
      <c r="AD61" s="54" t="str">
        <f>IF(ISBLANK(Paramètres!$B67),"",COUNTIF(Codes!AF68,1))</f>
        <v/>
      </c>
      <c r="AE61" s="54" t="str">
        <f>IF(ISBLANK(Paramètres!$B67),"",COUNTIF(Codes!AG68,1))</f>
        <v/>
      </c>
      <c r="AF61" s="54" t="str">
        <f>IF(ISBLANK(Paramètres!$B67),"",COUNTIF(Codes!AH68,1))</f>
        <v/>
      </c>
      <c r="AG61" s="54" t="str">
        <f>IF(ISBLANK(Paramètres!$B67),"",COUNTIF(Codes!AI68,1))</f>
        <v/>
      </c>
      <c r="AH61" s="54" t="str">
        <f>IF(ISBLANK(Paramètres!$B67),"",COUNTIF(Codes!AJ68,1))</f>
        <v/>
      </c>
      <c r="AI61" s="54" t="str">
        <f>IF(ISBLANK(Paramètres!$B67),"",COUNTIF(Codes!AK68,1))</f>
        <v/>
      </c>
      <c r="AJ61" s="54" t="str">
        <f>IF(ISBLANK(Paramètres!$B67),"",COUNTIF(Codes!AL68,1))</f>
        <v/>
      </c>
      <c r="AK61" s="54" t="str">
        <f>IF(ISBLANK(Paramètres!$B67),"",COUNTIF(Codes!AM68,1))</f>
        <v/>
      </c>
      <c r="AL61" s="54" t="str">
        <f>IF(ISBLANK(Paramètres!$B67),"",COUNTIF(Codes!AN68,1))</f>
        <v/>
      </c>
      <c r="AM61" s="54" t="str">
        <f>IF(ISBLANK(Paramètres!$B67),"",COUNTIF(Codes!AO68,1))</f>
        <v/>
      </c>
      <c r="AN61" s="54" t="str">
        <f>IF(ISBLANK(Paramètres!$B67),"",COUNTIF(Codes!AP68,1))</f>
        <v/>
      </c>
      <c r="AO61" s="54" t="str">
        <f>IF(ISBLANK(Paramètres!$B67),"",COUNTIF(Codes!AQ68,1))</f>
        <v/>
      </c>
      <c r="AP61" s="54" t="str">
        <f>IF(ISBLANK(Paramètres!$B67),"",COUNTIF(Codes!AR68,1))</f>
        <v/>
      </c>
      <c r="AQ61" s="54" t="str">
        <f>IF(ISBLANK(Paramètres!$B67),"",COUNTIF(Codes!AS68,1))</f>
        <v/>
      </c>
      <c r="AR61" s="54" t="str">
        <f>IF(ISBLANK(Paramètres!$B67),"",COUNTIF(Codes!AT68,1))</f>
        <v/>
      </c>
      <c r="AS61" s="54" t="str">
        <f>IF(ISBLANK(Paramètres!$B67),"",COUNTIF(Codes!AU68,1))</f>
        <v/>
      </c>
      <c r="AT61" s="54" t="str">
        <f>IF(ISBLANK(Paramètres!$B67),"",COUNTIF(Codes!AV68,1))</f>
        <v/>
      </c>
      <c r="AU61" s="54" t="str">
        <f>IF(ISBLANK(Paramètres!$B67),"",COUNTIF(Codes!AW68,1))</f>
        <v/>
      </c>
      <c r="AV61" s="54" t="str">
        <f>IF(ISBLANK(Paramètres!$B67),"",COUNTIF(Codes!AX68,1))</f>
        <v/>
      </c>
      <c r="AW61" s="54" t="str">
        <f>IF(ISBLANK(Paramètres!$B67),"",COUNTIF(Codes!AY68,1))</f>
        <v/>
      </c>
      <c r="AX61" s="54" t="str">
        <f>IF(ISBLANK(Paramètres!$B67),"",COUNTIF(Codes!AZ68,1))</f>
        <v/>
      </c>
      <c r="AY61" s="54" t="str">
        <f>IF(ISBLANK(Paramètres!$B67),"",COUNTIF(Codes!BA68,1))</f>
        <v/>
      </c>
      <c r="AZ61" s="54" t="str">
        <f>IF(ISBLANK(Paramètres!$B67),"",COUNTIF(Codes!BB68,1))</f>
        <v/>
      </c>
      <c r="BA61" s="54" t="str">
        <f>IF(ISBLANK(Paramètres!$B67),"",COUNTIF(Codes!BC68,1))</f>
        <v/>
      </c>
      <c r="BB61" s="54" t="str">
        <f>IF(ISBLANK(Paramètres!$B67),"",COUNTIF(Codes!BD68,1))</f>
        <v/>
      </c>
      <c r="BC61" s="54" t="str">
        <f>IF(ISBLANK(Paramètres!$B67),"",COUNTIF(Codes!BE68,1))</f>
        <v/>
      </c>
      <c r="BD61" s="54" t="str">
        <f>IF(ISBLANK(Paramètres!$B67),"",COUNTIF(Codes!BF68,1))</f>
        <v/>
      </c>
      <c r="BE61" s="54" t="str">
        <f>IF(ISBLANK(Paramètres!$B67),"",COUNTIF(Codes!BG68,1))</f>
        <v/>
      </c>
      <c r="BF61" s="54" t="str">
        <f>IF(ISBLANK(Paramètres!$B67),"",COUNTIF(Codes!BH68,1))</f>
        <v/>
      </c>
      <c r="BG61" s="54" t="str">
        <f>IF(ISBLANK(Paramètres!$B67),"",COUNTIF(Codes!BI68,1))</f>
        <v/>
      </c>
      <c r="BH61" s="54" t="str">
        <f>IF(ISBLANK(Paramètres!$B67),"",COUNTIF(Codes!BJ68,1))</f>
        <v/>
      </c>
      <c r="BI61" s="54" t="str">
        <f>IF(ISBLANK(Paramètres!$B67),"",COUNTIF(Codes!BK68,1))</f>
        <v/>
      </c>
      <c r="BJ61" s="54" t="str">
        <f>IF(ISBLANK(Paramètres!$B67),"",COUNTIF(Codes!BL68,1))</f>
        <v/>
      </c>
      <c r="BK61" s="54" t="str">
        <f>IF(ISBLANK(Paramètres!$B67),"",COUNTIF(Codes!BM68,1))</f>
        <v/>
      </c>
      <c r="BL61" s="54" t="str">
        <f>IF(ISBLANK(Paramètres!$B67),"",COUNTIF(Codes!BN68,1))</f>
        <v/>
      </c>
      <c r="BM61" s="54" t="str">
        <f>IF(ISBLANK(Paramètres!$B67),"",COUNTIF(Codes!BO68,1))</f>
        <v/>
      </c>
      <c r="BN61" s="54" t="str">
        <f>IF(ISBLANK(Paramètres!$B67),"",COUNTIF(Codes!BP68,1))</f>
        <v/>
      </c>
      <c r="BO61" s="54" t="str">
        <f>IF(ISBLANK(Paramètres!$B67),"",COUNTIF(Codes!BQ68,1))</f>
        <v/>
      </c>
      <c r="BP61" s="54" t="str">
        <f>IF(ISBLANK(Paramètres!$B67),"",COUNTIF(Codes!BR68,1))</f>
        <v/>
      </c>
      <c r="BQ61" s="54" t="str">
        <f>IF(ISBLANK(Paramètres!$B67),"",COUNTIF(Codes!BS68,1))</f>
        <v/>
      </c>
      <c r="BR61" s="54" t="str">
        <f>IF(ISBLANK(Paramètres!$B67),"",COUNTIF(Codes!BT68,1))</f>
        <v/>
      </c>
      <c r="BS61" s="54" t="str">
        <f>IF(ISBLANK(Paramètres!$B67),"",COUNTIF(Codes!BU68,1))</f>
        <v/>
      </c>
      <c r="BT61" s="54" t="str">
        <f>IF(ISBLANK(Paramètres!$B67),"",COUNTIF(Codes!BV68,1))</f>
        <v/>
      </c>
      <c r="BU61" s="54" t="str">
        <f>IF(ISBLANK(Paramètres!$B67),"",COUNTIF(Codes!BW68,1))</f>
        <v/>
      </c>
      <c r="BV61" s="54" t="str">
        <f>IF(ISBLANK(Paramètres!$B67),"",COUNTIF(Codes!BX68,1))</f>
        <v/>
      </c>
      <c r="BW61" s="54" t="str">
        <f>IF(ISBLANK(Paramètres!$B67),"",COUNTIF(Codes!BY68,1))</f>
        <v/>
      </c>
      <c r="BX61" s="54" t="str">
        <f>IF(ISBLANK(Paramètres!$B67),"",COUNTIF(Codes!BZ68,1))</f>
        <v/>
      </c>
      <c r="BY61" s="54" t="str">
        <f>IF(ISBLANK(Paramètres!$B67),"",COUNTIF(Codes!CA68,1))</f>
        <v/>
      </c>
      <c r="BZ61" s="54" t="str">
        <f>IF(ISBLANK(Paramètres!$B67),"",COUNTIF(Codes!CB68,1))</f>
        <v/>
      </c>
      <c r="CA61" s="54" t="str">
        <f>IF(ISBLANK(Paramètres!$B67),"",COUNTIF(Codes!CC68,1))</f>
        <v/>
      </c>
      <c r="CB61" s="54" t="str">
        <f>IF(ISBLANK(Paramètres!$B67),"",COUNTIF(Codes!CD68,1))</f>
        <v/>
      </c>
      <c r="CC61" s="54" t="str">
        <f>IF(ISBLANK(Paramètres!$B67),"",COUNTIF(Codes!CE68,1))</f>
        <v/>
      </c>
      <c r="CD61" s="54" t="str">
        <f>IF(ISBLANK(Paramètres!$B67),"",COUNTIF(Codes!CF68,1))</f>
        <v/>
      </c>
      <c r="CE61" s="54" t="str">
        <f>IF(ISBLANK(Paramètres!$B67),"",COUNTIF(Codes!CG68,1))</f>
        <v/>
      </c>
      <c r="CF61" s="54" t="str">
        <f>IF(ISBLANK(Paramètres!$B67),"",COUNTIF(Codes!CH68,1))</f>
        <v/>
      </c>
      <c r="CG61" s="54" t="str">
        <f>IF(ISBLANK(Paramètres!$B67),"",COUNTIF(Codes!CI68,1))</f>
        <v/>
      </c>
      <c r="CH61" s="54" t="str">
        <f>IF(ISBLANK(Paramètres!$B67),"",COUNTIF(Codes!CJ68,1))</f>
        <v/>
      </c>
      <c r="CI61" s="54" t="str">
        <f>IF(ISBLANK(Paramètres!$B67),"",COUNTIF(Codes!CK68,1))</f>
        <v/>
      </c>
      <c r="CJ61" s="54" t="str">
        <f>IF(ISBLANK(Paramètres!$B67),"",COUNTIF(Codes!CL68,1))</f>
        <v/>
      </c>
      <c r="CK61" s="54" t="str">
        <f>IF(ISBLANK(Paramètres!$B67),"",COUNTIF(Codes!CM68,1))</f>
        <v/>
      </c>
      <c r="CL61" s="54" t="str">
        <f>IF(ISBLANK(Paramètres!$B67),"",COUNTIF(Codes!CN68,1))</f>
        <v/>
      </c>
      <c r="CM61" s="54" t="str">
        <f>IF(ISBLANK(Paramètres!$B67),"",COUNTIF(Codes!CO68,1))</f>
        <v/>
      </c>
      <c r="CN61" s="54" t="str">
        <f>IF(ISBLANK(Paramètres!$B67),"",COUNTIF(Codes!CP68,1))</f>
        <v/>
      </c>
      <c r="CO61" s="54" t="str">
        <f>IF(ISBLANK(Paramètres!$B67),"",COUNTIF(Codes!CQ68,1))</f>
        <v/>
      </c>
      <c r="CP61" s="54" t="str">
        <f>IF(ISBLANK(Paramètres!$B67),"",COUNTIF(Codes!CR68,1))</f>
        <v/>
      </c>
      <c r="CQ61" s="54" t="str">
        <f>IF(ISBLANK(Paramètres!$B67),"",COUNTIF(Codes!CS68,1))</f>
        <v/>
      </c>
      <c r="CR61" s="54" t="str">
        <f>IF(ISBLANK(Paramètres!$B67),"",COUNTIF(Codes!CT68,1))</f>
        <v/>
      </c>
      <c r="CS61" s="54" t="str">
        <f>IF(ISBLANK(Paramètres!$B67),"",COUNTIF(Codes!CU68,1))</f>
        <v/>
      </c>
      <c r="CT61" s="54" t="str">
        <f>IF(ISBLANK(Paramètres!$B67),"",COUNTIF(Codes!CV68,1))</f>
        <v/>
      </c>
      <c r="CU61" s="54" t="str">
        <f>IF(ISBLANK(Paramètres!$B67),"",COUNTIF(Codes!CW68,1))</f>
        <v/>
      </c>
      <c r="CV61" s="54" t="str">
        <f>IF(ISBLANK(Paramètres!$B67),"",COUNTIF(Codes!CX68,1))</f>
        <v/>
      </c>
      <c r="CW61" s="54" t="str">
        <f>IF(ISBLANK(Paramètres!$B67),"",COUNTIF(Codes!CY68,1))</f>
        <v/>
      </c>
      <c r="CX61" s="54" t="str">
        <f>IF(ISBLANK(Paramètres!$B67),"",COUNTIF(Codes!CZ68,1))</f>
        <v/>
      </c>
      <c r="CY61" s="54" t="str">
        <f>IF(ISBLANK(Paramètres!$B67),"",COUNTIF(Codes!DA68,1))</f>
        <v/>
      </c>
      <c r="CZ61" s="54" t="str">
        <f>IF(ISBLANK(Paramètres!$B67),"",COUNTIF(Codes!DB68,1))</f>
        <v/>
      </c>
      <c r="DA61" s="54" t="str">
        <f>IF(ISBLANK(Paramètres!$B67),"",COUNTIF(Codes!DC68,1))</f>
        <v/>
      </c>
      <c r="DB61" s="54" t="str">
        <f>IF(ISBLANK(Paramètres!$B67),"",COUNTIF(Codes!DD68,1))</f>
        <v/>
      </c>
      <c r="DC61" s="54" t="str">
        <f>IF(ISBLANK(Paramètres!$B67),"",COUNTIF(Codes!DE68,1))</f>
        <v/>
      </c>
      <c r="DD61" s="54" t="str">
        <f>IF(ISBLANK(Paramètres!$B67),"",COUNTIF(Codes!DF68,1))</f>
        <v/>
      </c>
      <c r="DE61" s="54" t="str">
        <f>IF(ISBLANK(Paramètres!$B67),"",COUNTIF(Codes!DG68,1))</f>
        <v/>
      </c>
      <c r="DF61" s="54" t="str">
        <f>IF(ISBLANK(Paramètres!$B67),"",COUNTIF(Codes!DH68,1))</f>
        <v/>
      </c>
      <c r="DG61" s="54" t="str">
        <f>IF(ISBLANK(Paramètres!$B67),"",COUNTIF(Codes!DI68,1))</f>
        <v/>
      </c>
      <c r="DH61" s="54" t="str">
        <f>IF(ISBLANK(Paramètres!$B67),"",COUNTIF(Codes!DJ68,1))</f>
        <v/>
      </c>
      <c r="DI61" s="54" t="str">
        <f>IF(ISBLANK(Paramètres!$B67),"",COUNTIF(Codes!DK68,1))</f>
        <v/>
      </c>
      <c r="DJ61" s="54" t="str">
        <f>IF(ISBLANK(Paramètres!$B67),"",COUNTIF(Codes!DL68,1))</f>
        <v/>
      </c>
      <c r="DK61" s="54" t="str">
        <f>IF(ISBLANK(Paramètres!$B67),"",COUNTIF(Codes!DM68,1))</f>
        <v/>
      </c>
      <c r="DL61" s="54" t="str">
        <f>IF(ISBLANK(Paramètres!$B67),"",COUNTIF(Codes!DN68,1))</f>
        <v/>
      </c>
      <c r="DM61" s="54" t="str">
        <f>IF(ISBLANK(Paramètres!$B67),"",COUNTIF(Codes!DO68,1))</f>
        <v/>
      </c>
      <c r="DN61" s="54" t="str">
        <f>IF(ISBLANK(Paramètres!$B67),"",COUNTIF(Codes!DP68,1))</f>
        <v/>
      </c>
      <c r="DO61" s="54" t="str">
        <f>IF(ISBLANK(Paramètres!$B67),"",COUNTIF(Codes!DQ68,1))</f>
        <v/>
      </c>
      <c r="DP61" s="54" t="str">
        <f>IF(ISBLANK(Paramètres!$B67),"",COUNTIF(Codes!DR68,1))</f>
        <v/>
      </c>
      <c r="DQ61" s="54" t="str">
        <f>IF(ISBLANK(Paramètres!$B67),"",COUNTIF(Codes!DS68,1))</f>
        <v/>
      </c>
      <c r="DR61" s="54" t="str">
        <f>IF(ISBLANK(Paramètres!$B67),"",COUNTIF(Codes!DT68,1))</f>
        <v/>
      </c>
      <c r="DS61" s="54" t="str">
        <f>IF(ISBLANK(Paramètres!$B67),"",COUNTIF(Codes!DU68,1))</f>
        <v/>
      </c>
      <c r="DT61" s="54" t="str">
        <f>IF(ISBLANK(Paramètres!$B67),"",COUNTIF(Codes!DV68,1))</f>
        <v/>
      </c>
      <c r="DU61" s="54" t="str">
        <f>IF(ISBLANK(Paramètres!$B67),"",COUNTIF(Codes!DW68,1))</f>
        <v/>
      </c>
      <c r="DV61" s="54" t="str">
        <f>IF(ISBLANK(Paramètres!$B67),"",COUNTIF(Codes!DX68,1))</f>
        <v/>
      </c>
      <c r="DW61" s="54" t="str">
        <f>IF(ISBLANK(Paramètres!$B67),"",COUNTIF(Codes!DY68,1))</f>
        <v/>
      </c>
      <c r="DX61" s="54" t="str">
        <f>IF(ISBLANK(Paramètres!$B67),"",COUNTIF(Codes!DZ68,1))</f>
        <v/>
      </c>
      <c r="DY61" s="54" t="str">
        <f>IF(ISBLANK(Paramètres!$B67),"",COUNTIF(Codes!EA68,1))</f>
        <v/>
      </c>
      <c r="DZ61" s="54" t="str">
        <f>IF(ISBLANK(Paramètres!$B67),"",COUNTIF(Codes!EB68,1))</f>
        <v/>
      </c>
      <c r="EA61" s="54" t="str">
        <f>IF(ISBLANK(Paramètres!$B67),"",COUNTIF(Codes!EC68,1))</f>
        <v/>
      </c>
      <c r="EB61" s="54" t="str">
        <f>IF(ISBLANK(Paramètres!$B67),"",COUNTIF(Codes!ED68,1))</f>
        <v/>
      </c>
      <c r="EC61" s="54" t="str">
        <f>IF(ISBLANK(Paramètres!$B67),"",COUNTIF(Codes!EE68,1))</f>
        <v/>
      </c>
      <c r="ED61" s="54" t="str">
        <f>IF(ISBLANK(Paramètres!$B67),"",COUNTIF(Codes!EF68,1))</f>
        <v/>
      </c>
      <c r="EE61" s="54" t="str">
        <f>IF(ISBLANK(Paramètres!$B67),"",COUNTIF(Codes!EG68,1))</f>
        <v/>
      </c>
      <c r="EF61" s="54" t="str">
        <f>IF(ISBLANK(Paramètres!$B67),"",COUNTIF(Codes!EH68,1))</f>
        <v/>
      </c>
      <c r="EG61" s="54" t="str">
        <f>IF(ISBLANK(Paramètres!$B67),"",COUNTIF(Codes!EI68,1))</f>
        <v/>
      </c>
      <c r="EH61" s="54" t="str">
        <f>IF(ISBLANK(Paramètres!$B67),"",COUNTIF(Codes!EJ68,1))</f>
        <v/>
      </c>
      <c r="EI61" s="54" t="str">
        <f>IF(ISBLANK(Paramètres!$B67),"",COUNTIF(Codes!EK68,1))</f>
        <v/>
      </c>
      <c r="EJ61" s="54" t="str">
        <f>IF(ISBLANK(Paramètres!$B67),"",COUNTIF(Codes!EL68,1))</f>
        <v/>
      </c>
      <c r="EK61" s="54" t="str">
        <f>IF(ISBLANK(Paramètres!$B67),"",COUNTIF(Codes!EM68,1))</f>
        <v/>
      </c>
      <c r="EL61" s="54" t="str">
        <f>IF(ISBLANK(Paramètres!$B67),"",COUNTIF(Codes!EN68,1))</f>
        <v/>
      </c>
      <c r="EM61" s="54" t="str">
        <f>IF(ISBLANK(Paramètres!$B67),"",COUNTIF(Codes!EO68,1))</f>
        <v/>
      </c>
      <c r="EN61" s="54" t="str">
        <f>IF(ISBLANK(Paramètres!$B67),"",COUNTIF(Codes!EP68,1))</f>
        <v/>
      </c>
      <c r="EO61" s="54" t="str">
        <f>IF(ISBLANK(Paramètres!$B67),"",COUNTIF(Codes!EQ68,1))</f>
        <v/>
      </c>
      <c r="EP61" s="54" t="str">
        <f>IF(ISBLANK(Paramètres!$B67),"",COUNTIF(Codes!ER68,1))</f>
        <v/>
      </c>
      <c r="EQ61" s="54" t="str">
        <f>IF(ISBLANK(Paramètres!$B67),"",COUNTIF(Codes!ES68,1))</f>
        <v/>
      </c>
      <c r="ER61" s="54" t="str">
        <f>IF(ISBLANK(Paramètres!$B67),"",COUNTIF(Codes!ET68,1))</f>
        <v/>
      </c>
      <c r="ES61" s="54" t="str">
        <f>IF(ISBLANK(Paramètres!$B67),"",COUNTIF(Codes!EU68,1))</f>
        <v/>
      </c>
      <c r="ET61" s="54" t="str">
        <f>IF(ISBLANK(Paramètres!$B67),"",COUNTIF(Codes!EV68,1))</f>
        <v/>
      </c>
      <c r="EU61" s="54" t="str">
        <f>IF(ISBLANK(Paramètres!$B67),"",COUNTIF(Codes!EW68,1))</f>
        <v/>
      </c>
      <c r="EV61" s="54" t="str">
        <f>IF(ISBLANK(Paramètres!$B67),"",COUNTIF(Codes!EX68,1))</f>
        <v/>
      </c>
      <c r="EW61" s="54" t="str">
        <f>IF(ISBLANK(Paramètres!$B67),"",COUNTIF(Codes!EY68,1))</f>
        <v/>
      </c>
      <c r="EX61" s="54" t="str">
        <f>IF(ISBLANK(Paramètres!$B67),"",COUNTIF(Codes!EZ68,1))</f>
        <v/>
      </c>
      <c r="EY61" s="54" t="str">
        <f>IF(ISBLANK(Paramètres!$B67),"",COUNTIF(Codes!FA68,1))</f>
        <v/>
      </c>
      <c r="EZ61" s="54" t="str">
        <f>IF(ISBLANK(Paramètres!$B67),"",COUNTIF(Codes!FB68,1))</f>
        <v/>
      </c>
      <c r="FA61" s="54" t="str">
        <f>IF(ISBLANK(Paramètres!$B67),"",COUNTIF(Codes!FC68,1))</f>
        <v/>
      </c>
      <c r="FB61" s="54" t="str">
        <f>IF(ISBLANK(Paramètres!$B67),"",COUNTIF(Codes!FD68,1))</f>
        <v/>
      </c>
      <c r="FC61" s="54" t="str">
        <f>IF(ISBLANK(Paramètres!$B67),"",COUNTIF(Codes!FE68,1))</f>
        <v/>
      </c>
      <c r="FD61" s="54" t="str">
        <f>IF(ISBLANK(Paramètres!$B67),"",COUNTIF(Codes!FF68,1))</f>
        <v/>
      </c>
      <c r="FE61" s="54" t="str">
        <f>IF(ISBLANK(Paramètres!$B67),"",COUNTIF(Codes!FG68,1))</f>
        <v/>
      </c>
      <c r="FF61" s="54" t="str">
        <f>IF(ISBLANK(Paramètres!$B67),"",COUNTIF(Codes!FH68,1))</f>
        <v/>
      </c>
      <c r="FG61" s="54" t="str">
        <f>IF(ISBLANK(Paramètres!$B67),"",COUNTIF(Codes!FI68,1))</f>
        <v/>
      </c>
      <c r="FH61" s="54" t="str">
        <f>IF(ISBLANK(Paramètres!$B67),"",COUNTIF(Codes!FJ68,1))</f>
        <v/>
      </c>
      <c r="FI61" s="54" t="str">
        <f>IF(ISBLANK(Paramètres!$B67),"",COUNTIF(Codes!FK68,1))</f>
        <v/>
      </c>
      <c r="FJ61" s="54" t="str">
        <f>IF(ISBLANK(Paramètres!$B67),"",COUNTIF(Codes!FL68,1))</f>
        <v/>
      </c>
      <c r="FK61" s="54" t="str">
        <f>IF(ISBLANK(Paramètres!$B67),"",COUNTIF(Codes!FM68,1))</f>
        <v/>
      </c>
      <c r="FL61" s="54" t="str">
        <f>IF(ISBLANK(Paramètres!$B67),"",COUNTIF(Codes!FN68,1))</f>
        <v/>
      </c>
      <c r="FM61" s="54" t="str">
        <f>IF(ISBLANK(Paramètres!$B67),"",COUNTIF(Codes!FO68,1))</f>
        <v/>
      </c>
      <c r="FN61" s="54" t="str">
        <f>IF(ISBLANK(Paramètres!$B67),"",COUNTIF(Codes!FP68,1))</f>
        <v/>
      </c>
      <c r="FO61" s="54" t="str">
        <f>IF(ISBLANK(Paramètres!$B67),"",COUNTIF(Codes!FQ68,1))</f>
        <v/>
      </c>
      <c r="FP61" s="54" t="str">
        <f>IF(ISBLANK(Paramètres!$B67),"",COUNTIF(Codes!FR68,1))</f>
        <v/>
      </c>
      <c r="FQ61" s="54" t="str">
        <f>IF(ISBLANK(Paramètres!$B67),"",COUNTIF(Codes!FS68,1))</f>
        <v/>
      </c>
      <c r="FR61" s="54" t="str">
        <f>IF(ISBLANK(Paramètres!$B67),"",COUNTIF(Codes!FT68,1))</f>
        <v/>
      </c>
      <c r="FS61" s="54" t="str">
        <f>IF(ISBLANK(Paramètres!$B67),"",COUNTIF(Codes!FU68,1))</f>
        <v/>
      </c>
      <c r="FT61" s="54" t="str">
        <f>IF(ISBLANK(Paramètres!$B67),"",COUNTIF(Codes!FV68,1))</f>
        <v/>
      </c>
      <c r="FU61" s="54" t="str">
        <f>IF(ISBLANK(Paramètres!$B67),"",COUNTIF(Codes!FW68,1))</f>
        <v/>
      </c>
      <c r="FV61" s="54" t="str">
        <f>IF(ISBLANK(Paramètres!$B67),"",COUNTIF(Codes!FX68,1))</f>
        <v/>
      </c>
      <c r="FW61" s="54" t="str">
        <f>IF(ISBLANK(Paramètres!$B67),"",COUNTIF(Codes!FY68,1))</f>
        <v/>
      </c>
      <c r="FX61" s="54" t="str">
        <f>IF(ISBLANK(Paramètres!$B67),"",COUNTIF(Codes!FZ68,1))</f>
        <v/>
      </c>
      <c r="FY61" s="54" t="str">
        <f>IF(ISBLANK(Paramètres!$B67),"",COUNTIF(Codes!GA68,1))</f>
        <v/>
      </c>
      <c r="FZ61" s="54" t="str">
        <f>IF(ISBLANK(Paramètres!$B67),"",COUNTIF(Codes!GB68,1))</f>
        <v/>
      </c>
      <c r="GA61" s="54" t="str">
        <f>IF(ISBLANK(Paramètres!$B67),"",COUNTIF(Codes!GC68,1))</f>
        <v/>
      </c>
      <c r="GB61" s="54" t="str">
        <f>IF(ISBLANK(Paramètres!$B67),"",COUNTIF(Codes!GD68,1))</f>
        <v/>
      </c>
      <c r="GC61" s="54" t="str">
        <f>IF(ISBLANK(Paramètres!$B67),"",COUNTIF(Codes!GE68,1))</f>
        <v/>
      </c>
      <c r="GD61" s="54" t="str">
        <f>IF(ISBLANK(Paramètres!$B67),"",COUNTIF(Codes!GF68,1))</f>
        <v/>
      </c>
      <c r="GE61" s="54" t="str">
        <f>IF(ISBLANK(Paramètres!$B67),"",COUNTIF(Codes!GG68,1))</f>
        <v/>
      </c>
      <c r="GF61" s="54" t="str">
        <f>IF(ISBLANK(Paramètres!$B67),"",COUNTIF(Codes!GH68,1))</f>
        <v/>
      </c>
      <c r="GG61" s="54" t="str">
        <f>IF(ISBLANK(Paramètres!$B67),"",COUNTIF(Codes!GI68,1))</f>
        <v/>
      </c>
      <c r="GH61" s="54" t="str">
        <f>IF(ISBLANK(Paramètres!$B67),"",COUNTIF(Codes!GJ68,1))</f>
        <v/>
      </c>
      <c r="GI61" s="54" t="str">
        <f>IF(ISBLANK(Paramètres!$B67),"",COUNTIF(Codes!GK68,1))</f>
        <v/>
      </c>
      <c r="GJ61" s="54" t="str">
        <f>IF(ISBLANK(Paramètres!$B67),"",COUNTIF(Codes!GL68,1))</f>
        <v/>
      </c>
      <c r="GK61" s="54" t="str">
        <f>IF(ISBLANK(Paramètres!$B67),"",COUNTIF(Codes!GM68,1))</f>
        <v/>
      </c>
      <c r="GL61" s="54" t="str">
        <f>IF(ISBLANK(Paramètres!$B67),"",COUNTIF(Codes!GN68,1))</f>
        <v/>
      </c>
      <c r="GM61" s="54" t="str">
        <f>IF(ISBLANK(Paramètres!B67),"",AVERAGE(B61:CX61))</f>
        <v/>
      </c>
      <c r="GN61" s="54" t="str">
        <f>IF(ISBLANK(Paramètres!B67),"",AVERAGE(CY61:GL61))</f>
        <v/>
      </c>
      <c r="GO61" s="54" t="str">
        <f>IF(ISBLANK(Paramètres!B67),"",AVERAGE(C61:GL61))</f>
        <v/>
      </c>
      <c r="GP61" s="54" t="str">
        <f>IF(ISBLANK(Paramètres!B67),"",AVERAGE(CY61:DZ61))</f>
        <v/>
      </c>
      <c r="GQ61" s="54" t="str">
        <f>IF(ISBLANK(Paramètres!B67),"",AVERAGE(EA61:FK61))</f>
        <v/>
      </c>
      <c r="GR61" s="54" t="str">
        <f>IF(ISBLANK(Paramètres!B67),"",AVERAGE(FL61:FW61))</f>
        <v/>
      </c>
      <c r="GS61" s="54" t="str">
        <f>IF(ISBLANK(Paramètres!B67),"",AVERAGE(FX61:GL61))</f>
        <v/>
      </c>
      <c r="GT61" s="54" t="str">
        <f>IF(ISBLANK(Paramètres!B67),"",AVERAGE(Calculs!M61:R61,Calculs!AN61:AY61,Calculs!BE61:BI61,Calculs!BT61:BX61,Calculs!CD61:CO61))</f>
        <v/>
      </c>
      <c r="GU61" s="54" t="str">
        <f>IF(ISBLANK(Paramètres!B67),"",AVERAGE(Calculs!AI61:AM61,Calculs!BJ61:BP61,Calculs!BY61:CC61))</f>
        <v/>
      </c>
      <c r="GV61" s="54" t="str">
        <f>IF(ISBLANK(Paramètres!B67),"",AVERAGE(Calculs!B61:L61,Calculs!S61:AH61,Calculs!AZ61:BD61,Calculs!BQ61:BS61))</f>
        <v/>
      </c>
      <c r="GW61" s="54" t="str">
        <f>IF(ISBLANK(Paramètres!B67),"",AVERAGE(CP61:CX61))</f>
        <v/>
      </c>
    </row>
    <row r="62" spans="1:205" s="23" customFormat="1" ht="24" customHeight="1" thickBot="1" x14ac:dyDescent="0.4">
      <c r="A62" s="266" t="str">
        <f>Codes!C69</f>
        <v/>
      </c>
      <c r="B62" s="54" t="str">
        <f>IF(ISBLANK(Paramètres!$B68),"",COUNTIF(Codes!D69,1))</f>
        <v/>
      </c>
      <c r="C62" s="54" t="str">
        <f>IF(ISBLANK(Paramètres!$B68),"",COUNTIF(Codes!E69,1))</f>
        <v/>
      </c>
      <c r="D62" s="54" t="str">
        <f>IF(ISBLANK(Paramètres!$B68),"",COUNTIF(Codes!F69,1))</f>
        <v/>
      </c>
      <c r="E62" s="54" t="str">
        <f>IF(ISBLANK(Paramètres!$B68),"",COUNTIF(Codes!G69,1))</f>
        <v/>
      </c>
      <c r="F62" s="54" t="str">
        <f>IF(ISBLANK(Paramètres!$B68),"",COUNTIF(Codes!H69,1))</f>
        <v/>
      </c>
      <c r="G62" s="54" t="str">
        <f>IF(ISBLANK(Paramètres!$B68),"",COUNTIF(Codes!I69,1))</f>
        <v/>
      </c>
      <c r="H62" s="54" t="str">
        <f>IF(ISBLANK(Paramètres!$B68),"",COUNTIF(Codes!J69,1))</f>
        <v/>
      </c>
      <c r="I62" s="54" t="str">
        <f>IF(ISBLANK(Paramètres!$B68),"",COUNTIF(Codes!K69,1))</f>
        <v/>
      </c>
      <c r="J62" s="54" t="str">
        <f>IF(ISBLANK(Paramètres!$B68),"",COUNTIF(Codes!L69,1))</f>
        <v/>
      </c>
      <c r="K62" s="54" t="str">
        <f>IF(ISBLANK(Paramètres!$B68),"",COUNTIF(Codes!M69,1))</f>
        <v/>
      </c>
      <c r="L62" s="54" t="str">
        <f>IF(ISBLANK(Paramètres!$B68),"",COUNTIF(Codes!N69,1))</f>
        <v/>
      </c>
      <c r="M62" s="54" t="str">
        <f>IF(ISBLANK(Paramètres!$B68),"",COUNTIF(Codes!O69,1))</f>
        <v/>
      </c>
      <c r="N62" s="54" t="str">
        <f>IF(ISBLANK(Paramètres!$B68),"",COUNTIF(Codes!P69,1))</f>
        <v/>
      </c>
      <c r="O62" s="54" t="str">
        <f>IF(ISBLANK(Paramètres!$B68),"",COUNTIF(Codes!Q69,1))</f>
        <v/>
      </c>
      <c r="P62" s="54" t="str">
        <f>IF(ISBLANK(Paramètres!$B68),"",COUNTIF(Codes!R69,1))</f>
        <v/>
      </c>
      <c r="Q62" s="54" t="str">
        <f>IF(ISBLANK(Paramètres!$B68),"",COUNTIF(Codes!S69,1))</f>
        <v/>
      </c>
      <c r="R62" s="54" t="str">
        <f>IF(ISBLANK(Paramètres!$B68),"",COUNTIF(Codes!T69,1))</f>
        <v/>
      </c>
      <c r="S62" s="54" t="str">
        <f>IF(ISBLANK(Paramètres!$B68),"",COUNTIF(Codes!U69,1))</f>
        <v/>
      </c>
      <c r="T62" s="54" t="str">
        <f>IF(ISBLANK(Paramètres!$B68),"",COUNTIF(Codes!V69,1))</f>
        <v/>
      </c>
      <c r="U62" s="54" t="str">
        <f>IF(ISBLANK(Paramètres!$B68),"",COUNTIF(Codes!W69,1))</f>
        <v/>
      </c>
      <c r="V62" s="54" t="str">
        <f>IF(ISBLANK(Paramètres!$B68),"",COUNTIF(Codes!X69,1))</f>
        <v/>
      </c>
      <c r="W62" s="54" t="str">
        <f>IF(ISBLANK(Paramètres!$B68),"",COUNTIF(Codes!Y69,1))</f>
        <v/>
      </c>
      <c r="X62" s="54" t="str">
        <f>IF(ISBLANK(Paramètres!$B68),"",COUNTIF(Codes!Z69,1))</f>
        <v/>
      </c>
      <c r="Y62" s="54" t="str">
        <f>IF(ISBLANK(Paramètres!$B68),"",COUNTIF(Codes!AA69,1))</f>
        <v/>
      </c>
      <c r="Z62" s="54" t="str">
        <f>IF(ISBLANK(Paramètres!$B68),"",COUNTIF(Codes!AB69,1))</f>
        <v/>
      </c>
      <c r="AA62" s="54" t="str">
        <f>IF(ISBLANK(Paramètres!$B68),"",COUNTIF(Codes!AC69,1))</f>
        <v/>
      </c>
      <c r="AB62" s="54" t="str">
        <f>IF(ISBLANK(Paramètres!$B68),"",COUNTIF(Codes!AD69,1))</f>
        <v/>
      </c>
      <c r="AC62" s="54" t="str">
        <f>IF(ISBLANK(Paramètres!$B68),"",COUNTIF(Codes!AE69,1))</f>
        <v/>
      </c>
      <c r="AD62" s="54" t="str">
        <f>IF(ISBLANK(Paramètres!$B68),"",COUNTIF(Codes!AF69,1))</f>
        <v/>
      </c>
      <c r="AE62" s="54" t="str">
        <f>IF(ISBLANK(Paramètres!$B68),"",COUNTIF(Codes!AG69,1))</f>
        <v/>
      </c>
      <c r="AF62" s="54" t="str">
        <f>IF(ISBLANK(Paramètres!$B68),"",COUNTIF(Codes!AH69,1))</f>
        <v/>
      </c>
      <c r="AG62" s="54" t="str">
        <f>IF(ISBLANK(Paramètres!$B68),"",COUNTIF(Codes!AI69,1))</f>
        <v/>
      </c>
      <c r="AH62" s="54" t="str">
        <f>IF(ISBLANK(Paramètres!$B68),"",COUNTIF(Codes!AJ69,1))</f>
        <v/>
      </c>
      <c r="AI62" s="54" t="str">
        <f>IF(ISBLANK(Paramètres!$B68),"",COUNTIF(Codes!AK69,1))</f>
        <v/>
      </c>
      <c r="AJ62" s="54" t="str">
        <f>IF(ISBLANK(Paramètres!$B68),"",COUNTIF(Codes!AL69,1))</f>
        <v/>
      </c>
      <c r="AK62" s="54" t="str">
        <f>IF(ISBLANK(Paramètres!$B68),"",COUNTIF(Codes!AM69,1))</f>
        <v/>
      </c>
      <c r="AL62" s="54" t="str">
        <f>IF(ISBLANK(Paramètres!$B68),"",COUNTIF(Codes!AN69,1))</f>
        <v/>
      </c>
      <c r="AM62" s="54" t="str">
        <f>IF(ISBLANK(Paramètres!$B68),"",COUNTIF(Codes!AO69,1))</f>
        <v/>
      </c>
      <c r="AN62" s="54" t="str">
        <f>IF(ISBLANK(Paramètres!$B68),"",COUNTIF(Codes!AP69,1))</f>
        <v/>
      </c>
      <c r="AO62" s="54" t="str">
        <f>IF(ISBLANK(Paramètres!$B68),"",COUNTIF(Codes!AQ69,1))</f>
        <v/>
      </c>
      <c r="AP62" s="54" t="str">
        <f>IF(ISBLANK(Paramètres!$B68),"",COUNTIF(Codes!AR69,1))</f>
        <v/>
      </c>
      <c r="AQ62" s="54" t="str">
        <f>IF(ISBLANK(Paramètres!$B68),"",COUNTIF(Codes!AS69,1))</f>
        <v/>
      </c>
      <c r="AR62" s="54" t="str">
        <f>IF(ISBLANK(Paramètres!$B68),"",COUNTIF(Codes!AT69,1))</f>
        <v/>
      </c>
      <c r="AS62" s="54" t="str">
        <f>IF(ISBLANK(Paramètres!$B68),"",COUNTIF(Codes!AU69,1))</f>
        <v/>
      </c>
      <c r="AT62" s="54" t="str">
        <f>IF(ISBLANK(Paramètres!$B68),"",COUNTIF(Codes!AV69,1))</f>
        <v/>
      </c>
      <c r="AU62" s="54" t="str">
        <f>IF(ISBLANK(Paramètres!$B68),"",COUNTIF(Codes!AW69,1))</f>
        <v/>
      </c>
      <c r="AV62" s="54" t="str">
        <f>IF(ISBLANK(Paramètres!$B68),"",COUNTIF(Codes!AX69,1))</f>
        <v/>
      </c>
      <c r="AW62" s="54" t="str">
        <f>IF(ISBLANK(Paramètres!$B68),"",COUNTIF(Codes!AY69,1))</f>
        <v/>
      </c>
      <c r="AX62" s="54" t="str">
        <f>IF(ISBLANK(Paramètres!$B68),"",COUNTIF(Codes!AZ69,1))</f>
        <v/>
      </c>
      <c r="AY62" s="54" t="str">
        <f>IF(ISBLANK(Paramètres!$B68),"",COUNTIF(Codes!BA69,1))</f>
        <v/>
      </c>
      <c r="AZ62" s="54" t="str">
        <f>IF(ISBLANK(Paramètres!$B68),"",COUNTIF(Codes!BB69,1))</f>
        <v/>
      </c>
      <c r="BA62" s="54" t="str">
        <f>IF(ISBLANK(Paramètres!$B68),"",COUNTIF(Codes!BC69,1))</f>
        <v/>
      </c>
      <c r="BB62" s="54" t="str">
        <f>IF(ISBLANK(Paramètres!$B68),"",COUNTIF(Codes!BD69,1))</f>
        <v/>
      </c>
      <c r="BC62" s="54" t="str">
        <f>IF(ISBLANK(Paramètres!$B68),"",COUNTIF(Codes!BE69,1))</f>
        <v/>
      </c>
      <c r="BD62" s="54" t="str">
        <f>IF(ISBLANK(Paramètres!$B68),"",COUNTIF(Codes!BF69,1))</f>
        <v/>
      </c>
      <c r="BE62" s="54" t="str">
        <f>IF(ISBLANK(Paramètres!$B68),"",COUNTIF(Codes!BG69,1))</f>
        <v/>
      </c>
      <c r="BF62" s="54" t="str">
        <f>IF(ISBLANK(Paramètres!$B68),"",COUNTIF(Codes!BH69,1))</f>
        <v/>
      </c>
      <c r="BG62" s="54" t="str">
        <f>IF(ISBLANK(Paramètres!$B68),"",COUNTIF(Codes!BI69,1))</f>
        <v/>
      </c>
      <c r="BH62" s="54" t="str">
        <f>IF(ISBLANK(Paramètres!$B68),"",COUNTIF(Codes!BJ69,1))</f>
        <v/>
      </c>
      <c r="BI62" s="54" t="str">
        <f>IF(ISBLANK(Paramètres!$B68),"",COUNTIF(Codes!BK69,1))</f>
        <v/>
      </c>
      <c r="BJ62" s="54" t="str">
        <f>IF(ISBLANK(Paramètres!$B68),"",COUNTIF(Codes!BL69,1))</f>
        <v/>
      </c>
      <c r="BK62" s="54" t="str">
        <f>IF(ISBLANK(Paramètres!$B68),"",COUNTIF(Codes!BM69,1))</f>
        <v/>
      </c>
      <c r="BL62" s="54" t="str">
        <f>IF(ISBLANK(Paramètres!$B68),"",COUNTIF(Codes!BN69,1))</f>
        <v/>
      </c>
      <c r="BM62" s="54" t="str">
        <f>IF(ISBLANK(Paramètres!$B68),"",COUNTIF(Codes!BO69,1))</f>
        <v/>
      </c>
      <c r="BN62" s="54" t="str">
        <f>IF(ISBLANK(Paramètres!$B68),"",COUNTIF(Codes!BP69,1))</f>
        <v/>
      </c>
      <c r="BO62" s="54" t="str">
        <f>IF(ISBLANK(Paramètres!$B68),"",COUNTIF(Codes!BQ69,1))</f>
        <v/>
      </c>
      <c r="BP62" s="54" t="str">
        <f>IF(ISBLANK(Paramètres!$B68),"",COUNTIF(Codes!BR69,1))</f>
        <v/>
      </c>
      <c r="BQ62" s="54" t="str">
        <f>IF(ISBLANK(Paramètres!$B68),"",COUNTIF(Codes!BS69,1))</f>
        <v/>
      </c>
      <c r="BR62" s="54" t="str">
        <f>IF(ISBLANK(Paramètres!$B68),"",COUNTIF(Codes!BT69,1))</f>
        <v/>
      </c>
      <c r="BS62" s="54" t="str">
        <f>IF(ISBLANK(Paramètres!$B68),"",COUNTIF(Codes!BU69,1))</f>
        <v/>
      </c>
      <c r="BT62" s="54" t="str">
        <f>IF(ISBLANK(Paramètres!$B68),"",COUNTIF(Codes!BV69,1))</f>
        <v/>
      </c>
      <c r="BU62" s="54" t="str">
        <f>IF(ISBLANK(Paramètres!$B68),"",COUNTIF(Codes!BW69,1))</f>
        <v/>
      </c>
      <c r="BV62" s="54" t="str">
        <f>IF(ISBLANK(Paramètres!$B68),"",COUNTIF(Codes!BX69,1))</f>
        <v/>
      </c>
      <c r="BW62" s="54" t="str">
        <f>IF(ISBLANK(Paramètres!$B68),"",COUNTIF(Codes!BY69,1))</f>
        <v/>
      </c>
      <c r="BX62" s="54" t="str">
        <f>IF(ISBLANK(Paramètres!$B68),"",COUNTIF(Codes!BZ69,1))</f>
        <v/>
      </c>
      <c r="BY62" s="54" t="str">
        <f>IF(ISBLANK(Paramètres!$B68),"",COUNTIF(Codes!CA69,1))</f>
        <v/>
      </c>
      <c r="BZ62" s="54" t="str">
        <f>IF(ISBLANK(Paramètres!$B68),"",COUNTIF(Codes!CB69,1))</f>
        <v/>
      </c>
      <c r="CA62" s="54" t="str">
        <f>IF(ISBLANK(Paramètres!$B68),"",COUNTIF(Codes!CC69,1))</f>
        <v/>
      </c>
      <c r="CB62" s="54" t="str">
        <f>IF(ISBLANK(Paramètres!$B68),"",COUNTIF(Codes!CD69,1))</f>
        <v/>
      </c>
      <c r="CC62" s="54" t="str">
        <f>IF(ISBLANK(Paramètres!$B68),"",COUNTIF(Codes!CE69,1))</f>
        <v/>
      </c>
      <c r="CD62" s="54" t="str">
        <f>IF(ISBLANK(Paramètres!$B68),"",COUNTIF(Codes!CF69,1))</f>
        <v/>
      </c>
      <c r="CE62" s="54" t="str">
        <f>IF(ISBLANK(Paramètres!$B68),"",COUNTIF(Codes!CG69,1))</f>
        <v/>
      </c>
      <c r="CF62" s="54" t="str">
        <f>IF(ISBLANK(Paramètres!$B68),"",COUNTIF(Codes!CH69,1))</f>
        <v/>
      </c>
      <c r="CG62" s="54" t="str">
        <f>IF(ISBLANK(Paramètres!$B68),"",COUNTIF(Codes!CI69,1))</f>
        <v/>
      </c>
      <c r="CH62" s="54" t="str">
        <f>IF(ISBLANK(Paramètres!$B68),"",COUNTIF(Codes!CJ69,1))</f>
        <v/>
      </c>
      <c r="CI62" s="54" t="str">
        <f>IF(ISBLANK(Paramètres!$B68),"",COUNTIF(Codes!CK69,1))</f>
        <v/>
      </c>
      <c r="CJ62" s="54" t="str">
        <f>IF(ISBLANK(Paramètres!$B68),"",COUNTIF(Codes!CL69,1))</f>
        <v/>
      </c>
      <c r="CK62" s="54" t="str">
        <f>IF(ISBLANK(Paramètres!$B68),"",COUNTIF(Codes!CM69,1))</f>
        <v/>
      </c>
      <c r="CL62" s="54" t="str">
        <f>IF(ISBLANK(Paramètres!$B68),"",COUNTIF(Codes!CN69,1))</f>
        <v/>
      </c>
      <c r="CM62" s="54" t="str">
        <f>IF(ISBLANK(Paramètres!$B68),"",COUNTIF(Codes!CO69,1))</f>
        <v/>
      </c>
      <c r="CN62" s="54" t="str">
        <f>IF(ISBLANK(Paramètres!$B68),"",COUNTIF(Codes!CP69,1))</f>
        <v/>
      </c>
      <c r="CO62" s="54" t="str">
        <f>IF(ISBLANK(Paramètres!$B68),"",COUNTIF(Codes!CQ69,1))</f>
        <v/>
      </c>
      <c r="CP62" s="54" t="str">
        <f>IF(ISBLANK(Paramètres!$B68),"",COUNTIF(Codes!CR69,1))</f>
        <v/>
      </c>
      <c r="CQ62" s="54" t="str">
        <f>IF(ISBLANK(Paramètres!$B68),"",COUNTIF(Codes!CS69,1))</f>
        <v/>
      </c>
      <c r="CR62" s="54" t="str">
        <f>IF(ISBLANK(Paramètres!$B68),"",COUNTIF(Codes!CT69,1))</f>
        <v/>
      </c>
      <c r="CS62" s="54" t="str">
        <f>IF(ISBLANK(Paramètres!$B68),"",COUNTIF(Codes!CU69,1))</f>
        <v/>
      </c>
      <c r="CT62" s="54" t="str">
        <f>IF(ISBLANK(Paramètres!$B68),"",COUNTIF(Codes!CV69,1))</f>
        <v/>
      </c>
      <c r="CU62" s="54" t="str">
        <f>IF(ISBLANK(Paramètres!$B68),"",COUNTIF(Codes!CW69,1))</f>
        <v/>
      </c>
      <c r="CV62" s="54" t="str">
        <f>IF(ISBLANK(Paramètres!$B68),"",COUNTIF(Codes!CX69,1))</f>
        <v/>
      </c>
      <c r="CW62" s="54" t="str">
        <f>IF(ISBLANK(Paramètres!$B68),"",COUNTIF(Codes!CY69,1))</f>
        <v/>
      </c>
      <c r="CX62" s="54" t="str">
        <f>IF(ISBLANK(Paramètres!$B68),"",COUNTIF(Codes!CZ69,1))</f>
        <v/>
      </c>
      <c r="CY62" s="54" t="str">
        <f>IF(ISBLANK(Paramètres!$B68),"",COUNTIF(Codes!DA69,1))</f>
        <v/>
      </c>
      <c r="CZ62" s="54" t="str">
        <f>IF(ISBLANK(Paramètres!$B68),"",COUNTIF(Codes!DB69,1))</f>
        <v/>
      </c>
      <c r="DA62" s="54" t="str">
        <f>IF(ISBLANK(Paramètres!$B68),"",COUNTIF(Codes!DC69,1))</f>
        <v/>
      </c>
      <c r="DB62" s="54" t="str">
        <f>IF(ISBLANK(Paramètres!$B68),"",COUNTIF(Codes!DD69,1))</f>
        <v/>
      </c>
      <c r="DC62" s="54" t="str">
        <f>IF(ISBLANK(Paramètres!$B68),"",COUNTIF(Codes!DE69,1))</f>
        <v/>
      </c>
      <c r="DD62" s="54" t="str">
        <f>IF(ISBLANK(Paramètres!$B68),"",COUNTIF(Codes!DF69,1))</f>
        <v/>
      </c>
      <c r="DE62" s="54" t="str">
        <f>IF(ISBLANK(Paramètres!$B68),"",COUNTIF(Codes!DG69,1))</f>
        <v/>
      </c>
      <c r="DF62" s="54" t="str">
        <f>IF(ISBLANK(Paramètres!$B68),"",COUNTIF(Codes!DH69,1))</f>
        <v/>
      </c>
      <c r="DG62" s="54" t="str">
        <f>IF(ISBLANK(Paramètres!$B68),"",COUNTIF(Codes!DI69,1))</f>
        <v/>
      </c>
      <c r="DH62" s="54" t="str">
        <f>IF(ISBLANK(Paramètres!$B68),"",COUNTIF(Codes!DJ69,1))</f>
        <v/>
      </c>
      <c r="DI62" s="54" t="str">
        <f>IF(ISBLANK(Paramètres!$B68),"",COUNTIF(Codes!DK69,1))</f>
        <v/>
      </c>
      <c r="DJ62" s="54" t="str">
        <f>IF(ISBLANK(Paramètres!$B68),"",COUNTIF(Codes!DL69,1))</f>
        <v/>
      </c>
      <c r="DK62" s="54" t="str">
        <f>IF(ISBLANK(Paramètres!$B68),"",COUNTIF(Codes!DM69,1))</f>
        <v/>
      </c>
      <c r="DL62" s="54" t="str">
        <f>IF(ISBLANK(Paramètres!$B68),"",COUNTIF(Codes!DN69,1))</f>
        <v/>
      </c>
      <c r="DM62" s="54" t="str">
        <f>IF(ISBLANK(Paramètres!$B68),"",COUNTIF(Codes!DO69,1))</f>
        <v/>
      </c>
      <c r="DN62" s="54" t="str">
        <f>IF(ISBLANK(Paramètres!$B68),"",COUNTIF(Codes!DP69,1))</f>
        <v/>
      </c>
      <c r="DO62" s="54" t="str">
        <f>IF(ISBLANK(Paramètres!$B68),"",COUNTIF(Codes!DQ69,1))</f>
        <v/>
      </c>
      <c r="DP62" s="54" t="str">
        <f>IF(ISBLANK(Paramètres!$B68),"",COUNTIF(Codes!DR69,1))</f>
        <v/>
      </c>
      <c r="DQ62" s="54" t="str">
        <f>IF(ISBLANK(Paramètres!$B68),"",COUNTIF(Codes!DS69,1))</f>
        <v/>
      </c>
      <c r="DR62" s="54" t="str">
        <f>IF(ISBLANK(Paramètres!$B68),"",COUNTIF(Codes!DT69,1))</f>
        <v/>
      </c>
      <c r="DS62" s="54" t="str">
        <f>IF(ISBLANK(Paramètres!$B68),"",COUNTIF(Codes!DU69,1))</f>
        <v/>
      </c>
      <c r="DT62" s="54" t="str">
        <f>IF(ISBLANK(Paramètres!$B68),"",COUNTIF(Codes!DV69,1))</f>
        <v/>
      </c>
      <c r="DU62" s="54" t="str">
        <f>IF(ISBLANK(Paramètres!$B68),"",COUNTIF(Codes!DW69,1))</f>
        <v/>
      </c>
      <c r="DV62" s="54" t="str">
        <f>IF(ISBLANK(Paramètres!$B68),"",COUNTIF(Codes!DX69,1))</f>
        <v/>
      </c>
      <c r="DW62" s="54" t="str">
        <f>IF(ISBLANK(Paramètres!$B68),"",COUNTIF(Codes!DY69,1))</f>
        <v/>
      </c>
      <c r="DX62" s="54" t="str">
        <f>IF(ISBLANK(Paramètres!$B68),"",COUNTIF(Codes!DZ69,1))</f>
        <v/>
      </c>
      <c r="DY62" s="54" t="str">
        <f>IF(ISBLANK(Paramètres!$B68),"",COUNTIF(Codes!EA69,1))</f>
        <v/>
      </c>
      <c r="DZ62" s="54" t="str">
        <f>IF(ISBLANK(Paramètres!$B68),"",COUNTIF(Codes!EB69,1))</f>
        <v/>
      </c>
      <c r="EA62" s="54" t="str">
        <f>IF(ISBLANK(Paramètres!$B68),"",COUNTIF(Codes!EC69,1))</f>
        <v/>
      </c>
      <c r="EB62" s="54" t="str">
        <f>IF(ISBLANK(Paramètres!$B68),"",COUNTIF(Codes!ED69,1))</f>
        <v/>
      </c>
      <c r="EC62" s="54" t="str">
        <f>IF(ISBLANK(Paramètres!$B68),"",COUNTIF(Codes!EE69,1))</f>
        <v/>
      </c>
      <c r="ED62" s="54" t="str">
        <f>IF(ISBLANK(Paramètres!$B68),"",COUNTIF(Codes!EF69,1))</f>
        <v/>
      </c>
      <c r="EE62" s="54" t="str">
        <f>IF(ISBLANK(Paramètres!$B68),"",COUNTIF(Codes!EG69,1))</f>
        <v/>
      </c>
      <c r="EF62" s="54" t="str">
        <f>IF(ISBLANK(Paramètres!$B68),"",COUNTIF(Codes!EH69,1))</f>
        <v/>
      </c>
      <c r="EG62" s="54" t="str">
        <f>IF(ISBLANK(Paramètres!$B68),"",COUNTIF(Codes!EI69,1))</f>
        <v/>
      </c>
      <c r="EH62" s="54" t="str">
        <f>IF(ISBLANK(Paramètres!$B68),"",COUNTIF(Codes!EJ69,1))</f>
        <v/>
      </c>
      <c r="EI62" s="54" t="str">
        <f>IF(ISBLANK(Paramètres!$B68),"",COUNTIF(Codes!EK69,1))</f>
        <v/>
      </c>
      <c r="EJ62" s="54" t="str">
        <f>IF(ISBLANK(Paramètres!$B68),"",COUNTIF(Codes!EL69,1))</f>
        <v/>
      </c>
      <c r="EK62" s="54" t="str">
        <f>IF(ISBLANK(Paramètres!$B68),"",COUNTIF(Codes!EM69,1))</f>
        <v/>
      </c>
      <c r="EL62" s="54" t="str">
        <f>IF(ISBLANK(Paramètres!$B68),"",COUNTIF(Codes!EN69,1))</f>
        <v/>
      </c>
      <c r="EM62" s="54" t="str">
        <f>IF(ISBLANK(Paramètres!$B68),"",COUNTIF(Codes!EO69,1))</f>
        <v/>
      </c>
      <c r="EN62" s="54" t="str">
        <f>IF(ISBLANK(Paramètres!$B68),"",COUNTIF(Codes!EP69,1))</f>
        <v/>
      </c>
      <c r="EO62" s="54" t="str">
        <f>IF(ISBLANK(Paramètres!$B68),"",COUNTIF(Codes!EQ69,1))</f>
        <v/>
      </c>
      <c r="EP62" s="54" t="str">
        <f>IF(ISBLANK(Paramètres!$B68),"",COUNTIF(Codes!ER69,1))</f>
        <v/>
      </c>
      <c r="EQ62" s="54" t="str">
        <f>IF(ISBLANK(Paramètres!$B68),"",COUNTIF(Codes!ES69,1))</f>
        <v/>
      </c>
      <c r="ER62" s="54" t="str">
        <f>IF(ISBLANK(Paramètres!$B68),"",COUNTIF(Codes!ET69,1))</f>
        <v/>
      </c>
      <c r="ES62" s="54" t="str">
        <f>IF(ISBLANK(Paramètres!$B68),"",COUNTIF(Codes!EU69,1))</f>
        <v/>
      </c>
      <c r="ET62" s="54" t="str">
        <f>IF(ISBLANK(Paramètres!$B68),"",COUNTIF(Codes!EV69,1))</f>
        <v/>
      </c>
      <c r="EU62" s="54" t="str">
        <f>IF(ISBLANK(Paramètres!$B68),"",COUNTIF(Codes!EW69,1))</f>
        <v/>
      </c>
      <c r="EV62" s="54" t="str">
        <f>IF(ISBLANK(Paramètres!$B68),"",COUNTIF(Codes!EX69,1))</f>
        <v/>
      </c>
      <c r="EW62" s="54" t="str">
        <f>IF(ISBLANK(Paramètres!$B68),"",COUNTIF(Codes!EY69,1))</f>
        <v/>
      </c>
      <c r="EX62" s="54" t="str">
        <f>IF(ISBLANK(Paramètres!$B68),"",COUNTIF(Codes!EZ69,1))</f>
        <v/>
      </c>
      <c r="EY62" s="54" t="str">
        <f>IF(ISBLANK(Paramètres!$B68),"",COUNTIF(Codes!FA69,1))</f>
        <v/>
      </c>
      <c r="EZ62" s="54" t="str">
        <f>IF(ISBLANK(Paramètres!$B68),"",COUNTIF(Codes!FB69,1))</f>
        <v/>
      </c>
      <c r="FA62" s="54" t="str">
        <f>IF(ISBLANK(Paramètres!$B68),"",COUNTIF(Codes!FC69,1))</f>
        <v/>
      </c>
      <c r="FB62" s="54" t="str">
        <f>IF(ISBLANK(Paramètres!$B68),"",COUNTIF(Codes!FD69,1))</f>
        <v/>
      </c>
      <c r="FC62" s="54" t="str">
        <f>IF(ISBLANK(Paramètres!$B68),"",COUNTIF(Codes!FE69,1))</f>
        <v/>
      </c>
      <c r="FD62" s="54" t="str">
        <f>IF(ISBLANK(Paramètres!$B68),"",COUNTIF(Codes!FF69,1))</f>
        <v/>
      </c>
      <c r="FE62" s="54" t="str">
        <f>IF(ISBLANK(Paramètres!$B68),"",COUNTIF(Codes!FG69,1))</f>
        <v/>
      </c>
      <c r="FF62" s="54" t="str">
        <f>IF(ISBLANK(Paramètres!$B68),"",COUNTIF(Codes!FH69,1))</f>
        <v/>
      </c>
      <c r="FG62" s="54" t="str">
        <f>IF(ISBLANK(Paramètres!$B68),"",COUNTIF(Codes!FI69,1))</f>
        <v/>
      </c>
      <c r="FH62" s="54" t="str">
        <f>IF(ISBLANK(Paramètres!$B68),"",COUNTIF(Codes!FJ69,1))</f>
        <v/>
      </c>
      <c r="FI62" s="54" t="str">
        <f>IF(ISBLANK(Paramètres!$B68),"",COUNTIF(Codes!FK69,1))</f>
        <v/>
      </c>
      <c r="FJ62" s="54" t="str">
        <f>IF(ISBLANK(Paramètres!$B68),"",COUNTIF(Codes!FL69,1))</f>
        <v/>
      </c>
      <c r="FK62" s="54" t="str">
        <f>IF(ISBLANK(Paramètres!$B68),"",COUNTIF(Codes!FM69,1))</f>
        <v/>
      </c>
      <c r="FL62" s="54" t="str">
        <f>IF(ISBLANK(Paramètres!$B68),"",COUNTIF(Codes!FN69,1))</f>
        <v/>
      </c>
      <c r="FM62" s="54" t="str">
        <f>IF(ISBLANK(Paramètres!$B68),"",COUNTIF(Codes!FO69,1))</f>
        <v/>
      </c>
      <c r="FN62" s="54" t="str">
        <f>IF(ISBLANK(Paramètres!$B68),"",COUNTIF(Codes!FP69,1))</f>
        <v/>
      </c>
      <c r="FO62" s="54" t="str">
        <f>IF(ISBLANK(Paramètres!$B68),"",COUNTIF(Codes!FQ69,1))</f>
        <v/>
      </c>
      <c r="FP62" s="54" t="str">
        <f>IF(ISBLANK(Paramètres!$B68),"",COUNTIF(Codes!FR69,1))</f>
        <v/>
      </c>
      <c r="FQ62" s="54" t="str">
        <f>IF(ISBLANK(Paramètres!$B68),"",COUNTIF(Codes!FS69,1))</f>
        <v/>
      </c>
      <c r="FR62" s="54" t="str">
        <f>IF(ISBLANK(Paramètres!$B68),"",COUNTIF(Codes!FT69,1))</f>
        <v/>
      </c>
      <c r="FS62" s="54" t="str">
        <f>IF(ISBLANK(Paramètres!$B68),"",COUNTIF(Codes!FU69,1))</f>
        <v/>
      </c>
      <c r="FT62" s="54" t="str">
        <f>IF(ISBLANK(Paramètres!$B68),"",COUNTIF(Codes!FV69,1))</f>
        <v/>
      </c>
      <c r="FU62" s="54" t="str">
        <f>IF(ISBLANK(Paramètres!$B68),"",COUNTIF(Codes!FW69,1))</f>
        <v/>
      </c>
      <c r="FV62" s="54" t="str">
        <f>IF(ISBLANK(Paramètres!$B68),"",COUNTIF(Codes!FX69,1))</f>
        <v/>
      </c>
      <c r="FW62" s="54" t="str">
        <f>IF(ISBLANK(Paramètres!$B68),"",COUNTIF(Codes!FY69,1))</f>
        <v/>
      </c>
      <c r="FX62" s="54" t="str">
        <f>IF(ISBLANK(Paramètres!$B68),"",COUNTIF(Codes!FZ69,1))</f>
        <v/>
      </c>
      <c r="FY62" s="54" t="str">
        <f>IF(ISBLANK(Paramètres!$B68),"",COUNTIF(Codes!GA69,1))</f>
        <v/>
      </c>
      <c r="FZ62" s="54" t="str">
        <f>IF(ISBLANK(Paramètres!$B68),"",COUNTIF(Codes!GB69,1))</f>
        <v/>
      </c>
      <c r="GA62" s="54" t="str">
        <f>IF(ISBLANK(Paramètres!$B68),"",COUNTIF(Codes!GC69,1))</f>
        <v/>
      </c>
      <c r="GB62" s="54" t="str">
        <f>IF(ISBLANK(Paramètres!$B68),"",COUNTIF(Codes!GD69,1))</f>
        <v/>
      </c>
      <c r="GC62" s="54" t="str">
        <f>IF(ISBLANK(Paramètres!$B68),"",COUNTIF(Codes!GE69,1))</f>
        <v/>
      </c>
      <c r="GD62" s="54" t="str">
        <f>IF(ISBLANK(Paramètres!$B68),"",COUNTIF(Codes!GF69,1))</f>
        <v/>
      </c>
      <c r="GE62" s="54" t="str">
        <f>IF(ISBLANK(Paramètres!$B68),"",COUNTIF(Codes!GG69,1))</f>
        <v/>
      </c>
      <c r="GF62" s="54" t="str">
        <f>IF(ISBLANK(Paramètres!$B68),"",COUNTIF(Codes!GH69,1))</f>
        <v/>
      </c>
      <c r="GG62" s="54" t="str">
        <f>IF(ISBLANK(Paramètres!$B68),"",COUNTIF(Codes!GI69,1))</f>
        <v/>
      </c>
      <c r="GH62" s="54" t="str">
        <f>IF(ISBLANK(Paramètres!$B68),"",COUNTIF(Codes!GJ69,1))</f>
        <v/>
      </c>
      <c r="GI62" s="54" t="str">
        <f>IF(ISBLANK(Paramètres!$B68),"",COUNTIF(Codes!GK69,1))</f>
        <v/>
      </c>
      <c r="GJ62" s="54" t="str">
        <f>IF(ISBLANK(Paramètres!$B68),"",COUNTIF(Codes!GL69,1))</f>
        <v/>
      </c>
      <c r="GK62" s="54" t="str">
        <f>IF(ISBLANK(Paramètres!$B68),"",COUNTIF(Codes!GM69,1))</f>
        <v/>
      </c>
      <c r="GL62" s="54" t="str">
        <f>IF(ISBLANK(Paramètres!$B68),"",COUNTIF(Codes!GN69,1))</f>
        <v/>
      </c>
      <c r="GM62" s="54" t="str">
        <f>IF(ISBLANK(Paramètres!B68),"",AVERAGE(B62:CX62))</f>
        <v/>
      </c>
      <c r="GN62" s="54" t="str">
        <f>IF(ISBLANK(Paramètres!B68),"",AVERAGE(CY62:GL62))</f>
        <v/>
      </c>
      <c r="GO62" s="54" t="str">
        <f>IF(ISBLANK(Paramètres!B68),"",AVERAGE(C62:GL62))</f>
        <v/>
      </c>
      <c r="GP62" s="54" t="str">
        <f>IF(ISBLANK(Paramètres!B68),"",AVERAGE(CY62:DZ62))</f>
        <v/>
      </c>
      <c r="GQ62" s="54" t="str">
        <f>IF(ISBLANK(Paramètres!B68),"",AVERAGE(EA62:FK62))</f>
        <v/>
      </c>
      <c r="GR62" s="54" t="str">
        <f>IF(ISBLANK(Paramètres!B68),"",AVERAGE(FL62:FW62))</f>
        <v/>
      </c>
      <c r="GS62" s="54" t="str">
        <f>IF(ISBLANK(Paramètres!B68),"",AVERAGE(FX62:GL62))</f>
        <v/>
      </c>
      <c r="GT62" s="54" t="str">
        <f>IF(ISBLANK(Paramètres!B68),"",AVERAGE(Calculs!M62:R62,Calculs!AN62:AY62,Calculs!BE62:BI62,Calculs!BT62:BX62,Calculs!CD62:CO62))</f>
        <v/>
      </c>
      <c r="GU62" s="54" t="str">
        <f>IF(ISBLANK(Paramètres!B68),"",AVERAGE(Calculs!AI62:AM62,Calculs!BJ62:BP62,Calculs!BY62:CC62))</f>
        <v/>
      </c>
      <c r="GV62" s="54" t="str">
        <f>IF(ISBLANK(Paramètres!B68),"",AVERAGE(Calculs!B62:L62,Calculs!S62:AH62,Calculs!AZ62:BD62,Calculs!BQ62:BS62))</f>
        <v/>
      </c>
      <c r="GW62" s="54" t="str">
        <f>IF(ISBLANK(Paramètres!B68),"",AVERAGE(CP62:CX62))</f>
        <v/>
      </c>
    </row>
    <row r="63" spans="1:205" s="23" customFormat="1" ht="24" customHeight="1" thickBot="1" x14ac:dyDescent="0.4">
      <c r="A63" s="266" t="str">
        <f>Codes!C70</f>
        <v/>
      </c>
      <c r="B63" s="54" t="str">
        <f>IF(ISBLANK(Paramètres!$B69),"",COUNTIF(Codes!D70,1))</f>
        <v/>
      </c>
      <c r="C63" s="54" t="str">
        <f>IF(ISBLANK(Paramètres!$B69),"",COUNTIF(Codes!E70,1))</f>
        <v/>
      </c>
      <c r="D63" s="54" t="str">
        <f>IF(ISBLANK(Paramètres!$B69),"",COUNTIF(Codes!F70,1))</f>
        <v/>
      </c>
      <c r="E63" s="54" t="str">
        <f>IF(ISBLANK(Paramètres!$B69),"",COUNTIF(Codes!G70,1))</f>
        <v/>
      </c>
      <c r="F63" s="54" t="str">
        <f>IF(ISBLANK(Paramètres!$B69),"",COUNTIF(Codes!H70,1))</f>
        <v/>
      </c>
      <c r="G63" s="54" t="str">
        <f>IF(ISBLANK(Paramètres!$B69),"",COUNTIF(Codes!I70,1))</f>
        <v/>
      </c>
      <c r="H63" s="54" t="str">
        <f>IF(ISBLANK(Paramètres!$B69),"",COUNTIF(Codes!J70,1))</f>
        <v/>
      </c>
      <c r="I63" s="54" t="str">
        <f>IF(ISBLANK(Paramètres!$B69),"",COUNTIF(Codes!K70,1))</f>
        <v/>
      </c>
      <c r="J63" s="54" t="str">
        <f>IF(ISBLANK(Paramètres!$B69),"",COUNTIF(Codes!L70,1))</f>
        <v/>
      </c>
      <c r="K63" s="54" t="str">
        <f>IF(ISBLANK(Paramètres!$B69),"",COUNTIF(Codes!M70,1))</f>
        <v/>
      </c>
      <c r="L63" s="54" t="str">
        <f>IF(ISBLANK(Paramètres!$B69),"",COUNTIF(Codes!N70,1))</f>
        <v/>
      </c>
      <c r="M63" s="54" t="str">
        <f>IF(ISBLANK(Paramètres!$B69),"",COUNTIF(Codes!O70,1))</f>
        <v/>
      </c>
      <c r="N63" s="54" t="str">
        <f>IF(ISBLANK(Paramètres!$B69),"",COUNTIF(Codes!P70,1))</f>
        <v/>
      </c>
      <c r="O63" s="54" t="str">
        <f>IF(ISBLANK(Paramètres!$B69),"",COUNTIF(Codes!Q70,1))</f>
        <v/>
      </c>
      <c r="P63" s="54" t="str">
        <f>IF(ISBLANK(Paramètres!$B69),"",COUNTIF(Codes!R70,1))</f>
        <v/>
      </c>
      <c r="Q63" s="54" t="str">
        <f>IF(ISBLANK(Paramètres!$B69),"",COUNTIF(Codes!S70,1))</f>
        <v/>
      </c>
      <c r="R63" s="54" t="str">
        <f>IF(ISBLANK(Paramètres!$B69),"",COUNTIF(Codes!T70,1))</f>
        <v/>
      </c>
      <c r="S63" s="54" t="str">
        <f>IF(ISBLANK(Paramètres!$B69),"",COUNTIF(Codes!U70,1))</f>
        <v/>
      </c>
      <c r="T63" s="54" t="str">
        <f>IF(ISBLANK(Paramètres!$B69),"",COUNTIF(Codes!V70,1))</f>
        <v/>
      </c>
      <c r="U63" s="54" t="str">
        <f>IF(ISBLANK(Paramètres!$B69),"",COUNTIF(Codes!W70,1))</f>
        <v/>
      </c>
      <c r="V63" s="54" t="str">
        <f>IF(ISBLANK(Paramètres!$B69),"",COUNTIF(Codes!X70,1))</f>
        <v/>
      </c>
      <c r="W63" s="54" t="str">
        <f>IF(ISBLANK(Paramètres!$B69),"",COUNTIF(Codes!Y70,1))</f>
        <v/>
      </c>
      <c r="X63" s="54" t="str">
        <f>IF(ISBLANK(Paramètres!$B69),"",COUNTIF(Codes!Z70,1))</f>
        <v/>
      </c>
      <c r="Y63" s="54" t="str">
        <f>IF(ISBLANK(Paramètres!$B69),"",COUNTIF(Codes!AA70,1))</f>
        <v/>
      </c>
      <c r="Z63" s="54" t="str">
        <f>IF(ISBLANK(Paramètres!$B69),"",COUNTIF(Codes!AB70,1))</f>
        <v/>
      </c>
      <c r="AA63" s="54" t="str">
        <f>IF(ISBLANK(Paramètres!$B69),"",COUNTIF(Codes!AC70,1))</f>
        <v/>
      </c>
      <c r="AB63" s="54" t="str">
        <f>IF(ISBLANK(Paramètres!$B69),"",COUNTIF(Codes!AD70,1))</f>
        <v/>
      </c>
      <c r="AC63" s="54" t="str">
        <f>IF(ISBLANK(Paramètres!$B69),"",COUNTIF(Codes!AE70,1))</f>
        <v/>
      </c>
      <c r="AD63" s="54" t="str">
        <f>IF(ISBLANK(Paramètres!$B69),"",COUNTIF(Codes!AF70,1))</f>
        <v/>
      </c>
      <c r="AE63" s="54" t="str">
        <f>IF(ISBLANK(Paramètres!$B69),"",COUNTIF(Codes!AG70,1))</f>
        <v/>
      </c>
      <c r="AF63" s="54" t="str">
        <f>IF(ISBLANK(Paramètres!$B69),"",COUNTIF(Codes!AH70,1))</f>
        <v/>
      </c>
      <c r="AG63" s="54" t="str">
        <f>IF(ISBLANK(Paramètres!$B69),"",COUNTIF(Codes!AI70,1))</f>
        <v/>
      </c>
      <c r="AH63" s="54" t="str">
        <f>IF(ISBLANK(Paramètres!$B69),"",COUNTIF(Codes!AJ70,1))</f>
        <v/>
      </c>
      <c r="AI63" s="54" t="str">
        <f>IF(ISBLANK(Paramètres!$B69),"",COUNTIF(Codes!AK70,1))</f>
        <v/>
      </c>
      <c r="AJ63" s="54" t="str">
        <f>IF(ISBLANK(Paramètres!$B69),"",COUNTIF(Codes!AL70,1))</f>
        <v/>
      </c>
      <c r="AK63" s="54" t="str">
        <f>IF(ISBLANK(Paramètres!$B69),"",COUNTIF(Codes!AM70,1))</f>
        <v/>
      </c>
      <c r="AL63" s="54" t="str">
        <f>IF(ISBLANK(Paramètres!$B69),"",COUNTIF(Codes!AN70,1))</f>
        <v/>
      </c>
      <c r="AM63" s="54" t="str">
        <f>IF(ISBLANK(Paramètres!$B69),"",COUNTIF(Codes!AO70,1))</f>
        <v/>
      </c>
      <c r="AN63" s="54" t="str">
        <f>IF(ISBLANK(Paramètres!$B69),"",COUNTIF(Codes!AP70,1))</f>
        <v/>
      </c>
      <c r="AO63" s="54" t="str">
        <f>IF(ISBLANK(Paramètres!$B69),"",COUNTIF(Codes!AQ70,1))</f>
        <v/>
      </c>
      <c r="AP63" s="54" t="str">
        <f>IF(ISBLANK(Paramètres!$B69),"",COUNTIF(Codes!AR70,1))</f>
        <v/>
      </c>
      <c r="AQ63" s="54" t="str">
        <f>IF(ISBLANK(Paramètres!$B69),"",COUNTIF(Codes!AS70,1))</f>
        <v/>
      </c>
      <c r="AR63" s="54" t="str">
        <f>IF(ISBLANK(Paramètres!$B69),"",COUNTIF(Codes!AT70,1))</f>
        <v/>
      </c>
      <c r="AS63" s="54" t="str">
        <f>IF(ISBLANK(Paramètres!$B69),"",COUNTIF(Codes!AU70,1))</f>
        <v/>
      </c>
      <c r="AT63" s="54" t="str">
        <f>IF(ISBLANK(Paramètres!$B69),"",COUNTIF(Codes!AV70,1))</f>
        <v/>
      </c>
      <c r="AU63" s="54" t="str">
        <f>IF(ISBLANK(Paramètres!$B69),"",COUNTIF(Codes!AW70,1))</f>
        <v/>
      </c>
      <c r="AV63" s="54" t="str">
        <f>IF(ISBLANK(Paramètres!$B69),"",COUNTIF(Codes!AX70,1))</f>
        <v/>
      </c>
      <c r="AW63" s="54" t="str">
        <f>IF(ISBLANK(Paramètres!$B69),"",COUNTIF(Codes!AY70,1))</f>
        <v/>
      </c>
      <c r="AX63" s="54" t="str">
        <f>IF(ISBLANK(Paramètres!$B69),"",COUNTIF(Codes!AZ70,1))</f>
        <v/>
      </c>
      <c r="AY63" s="54" t="str">
        <f>IF(ISBLANK(Paramètres!$B69),"",COUNTIF(Codes!BA70,1))</f>
        <v/>
      </c>
      <c r="AZ63" s="54" t="str">
        <f>IF(ISBLANK(Paramètres!$B69),"",COUNTIF(Codes!BB70,1))</f>
        <v/>
      </c>
      <c r="BA63" s="54" t="str">
        <f>IF(ISBLANK(Paramètres!$B69),"",COUNTIF(Codes!BC70,1))</f>
        <v/>
      </c>
      <c r="BB63" s="54" t="str">
        <f>IF(ISBLANK(Paramètres!$B69),"",COUNTIF(Codes!BD70,1))</f>
        <v/>
      </c>
      <c r="BC63" s="54" t="str">
        <f>IF(ISBLANK(Paramètres!$B69),"",COUNTIF(Codes!BE70,1))</f>
        <v/>
      </c>
      <c r="BD63" s="54" t="str">
        <f>IF(ISBLANK(Paramètres!$B69),"",COUNTIF(Codes!BF70,1))</f>
        <v/>
      </c>
      <c r="BE63" s="54" t="str">
        <f>IF(ISBLANK(Paramètres!$B69),"",COUNTIF(Codes!BG70,1))</f>
        <v/>
      </c>
      <c r="BF63" s="54" t="str">
        <f>IF(ISBLANK(Paramètres!$B69),"",COUNTIF(Codes!BH70,1))</f>
        <v/>
      </c>
      <c r="BG63" s="54" t="str">
        <f>IF(ISBLANK(Paramètres!$B69),"",COUNTIF(Codes!BI70,1))</f>
        <v/>
      </c>
      <c r="BH63" s="54" t="str">
        <f>IF(ISBLANK(Paramètres!$B69),"",COUNTIF(Codes!BJ70,1))</f>
        <v/>
      </c>
      <c r="BI63" s="54" t="str">
        <f>IF(ISBLANK(Paramètres!$B69),"",COUNTIF(Codes!BK70,1))</f>
        <v/>
      </c>
      <c r="BJ63" s="54" t="str">
        <f>IF(ISBLANK(Paramètres!$B69),"",COUNTIF(Codes!BL70,1))</f>
        <v/>
      </c>
      <c r="BK63" s="54" t="str">
        <f>IF(ISBLANK(Paramètres!$B69),"",COUNTIF(Codes!BM70,1))</f>
        <v/>
      </c>
      <c r="BL63" s="54" t="str">
        <f>IF(ISBLANK(Paramètres!$B69),"",COUNTIF(Codes!BN70,1))</f>
        <v/>
      </c>
      <c r="BM63" s="54" t="str">
        <f>IF(ISBLANK(Paramètres!$B69),"",COUNTIF(Codes!BO70,1))</f>
        <v/>
      </c>
      <c r="BN63" s="54" t="str">
        <f>IF(ISBLANK(Paramètres!$B69),"",COUNTIF(Codes!BP70,1))</f>
        <v/>
      </c>
      <c r="BO63" s="54" t="str">
        <f>IF(ISBLANK(Paramètres!$B69),"",COUNTIF(Codes!BQ70,1))</f>
        <v/>
      </c>
      <c r="BP63" s="54" t="str">
        <f>IF(ISBLANK(Paramètres!$B69),"",COUNTIF(Codes!BR70,1))</f>
        <v/>
      </c>
      <c r="BQ63" s="54" t="str">
        <f>IF(ISBLANK(Paramètres!$B69),"",COUNTIF(Codes!BS70,1))</f>
        <v/>
      </c>
      <c r="BR63" s="54" t="str">
        <f>IF(ISBLANK(Paramètres!$B69),"",COUNTIF(Codes!BT70,1))</f>
        <v/>
      </c>
      <c r="BS63" s="54" t="str">
        <f>IF(ISBLANK(Paramètres!$B69),"",COUNTIF(Codes!BU70,1))</f>
        <v/>
      </c>
      <c r="BT63" s="54" t="str">
        <f>IF(ISBLANK(Paramètres!$B69),"",COUNTIF(Codes!BV70,1))</f>
        <v/>
      </c>
      <c r="BU63" s="54" t="str">
        <f>IF(ISBLANK(Paramètres!$B69),"",COUNTIF(Codes!BW70,1))</f>
        <v/>
      </c>
      <c r="BV63" s="54" t="str">
        <f>IF(ISBLANK(Paramètres!$B69),"",COUNTIF(Codes!BX70,1))</f>
        <v/>
      </c>
      <c r="BW63" s="54" t="str">
        <f>IF(ISBLANK(Paramètres!$B69),"",COUNTIF(Codes!BY70,1))</f>
        <v/>
      </c>
      <c r="BX63" s="54" t="str">
        <f>IF(ISBLANK(Paramètres!$B69),"",COUNTIF(Codes!BZ70,1))</f>
        <v/>
      </c>
      <c r="BY63" s="54" t="str">
        <f>IF(ISBLANK(Paramètres!$B69),"",COUNTIF(Codes!CA70,1))</f>
        <v/>
      </c>
      <c r="BZ63" s="54" t="str">
        <f>IF(ISBLANK(Paramètres!$B69),"",COUNTIF(Codes!CB70,1))</f>
        <v/>
      </c>
      <c r="CA63" s="54" t="str">
        <f>IF(ISBLANK(Paramètres!$B69),"",COUNTIF(Codes!CC70,1))</f>
        <v/>
      </c>
      <c r="CB63" s="54" t="str">
        <f>IF(ISBLANK(Paramètres!$B69),"",COUNTIF(Codes!CD70,1))</f>
        <v/>
      </c>
      <c r="CC63" s="54" t="str">
        <f>IF(ISBLANK(Paramètres!$B69),"",COUNTIF(Codes!CE70,1))</f>
        <v/>
      </c>
      <c r="CD63" s="54" t="str">
        <f>IF(ISBLANK(Paramètres!$B69),"",COUNTIF(Codes!CF70,1))</f>
        <v/>
      </c>
      <c r="CE63" s="54" t="str">
        <f>IF(ISBLANK(Paramètres!$B69),"",COUNTIF(Codes!CG70,1))</f>
        <v/>
      </c>
      <c r="CF63" s="54" t="str">
        <f>IF(ISBLANK(Paramètres!$B69),"",COUNTIF(Codes!CH70,1))</f>
        <v/>
      </c>
      <c r="CG63" s="54" t="str">
        <f>IF(ISBLANK(Paramètres!$B69),"",COUNTIF(Codes!CI70,1))</f>
        <v/>
      </c>
      <c r="CH63" s="54" t="str">
        <f>IF(ISBLANK(Paramètres!$B69),"",COUNTIF(Codes!CJ70,1))</f>
        <v/>
      </c>
      <c r="CI63" s="54" t="str">
        <f>IF(ISBLANK(Paramètres!$B69),"",COUNTIF(Codes!CK70,1))</f>
        <v/>
      </c>
      <c r="CJ63" s="54" t="str">
        <f>IF(ISBLANK(Paramètres!$B69),"",COUNTIF(Codes!CL70,1))</f>
        <v/>
      </c>
      <c r="CK63" s="54" t="str">
        <f>IF(ISBLANK(Paramètres!$B69),"",COUNTIF(Codes!CM70,1))</f>
        <v/>
      </c>
      <c r="CL63" s="54" t="str">
        <f>IF(ISBLANK(Paramètres!$B69),"",COUNTIF(Codes!CN70,1))</f>
        <v/>
      </c>
      <c r="CM63" s="54" t="str">
        <f>IF(ISBLANK(Paramètres!$B69),"",COUNTIF(Codes!CO70,1))</f>
        <v/>
      </c>
      <c r="CN63" s="54" t="str">
        <f>IF(ISBLANK(Paramètres!$B69),"",COUNTIF(Codes!CP70,1))</f>
        <v/>
      </c>
      <c r="CO63" s="54" t="str">
        <f>IF(ISBLANK(Paramètres!$B69),"",COUNTIF(Codes!CQ70,1))</f>
        <v/>
      </c>
      <c r="CP63" s="54" t="str">
        <f>IF(ISBLANK(Paramètres!$B69),"",COUNTIF(Codes!CR70,1))</f>
        <v/>
      </c>
      <c r="CQ63" s="54" t="str">
        <f>IF(ISBLANK(Paramètres!$B69),"",COUNTIF(Codes!CS70,1))</f>
        <v/>
      </c>
      <c r="CR63" s="54" t="str">
        <f>IF(ISBLANK(Paramètres!$B69),"",COUNTIF(Codes!CT70,1))</f>
        <v/>
      </c>
      <c r="CS63" s="54" t="str">
        <f>IF(ISBLANK(Paramètres!$B69),"",COUNTIF(Codes!CU70,1))</f>
        <v/>
      </c>
      <c r="CT63" s="54" t="str">
        <f>IF(ISBLANK(Paramètres!$B69),"",COUNTIF(Codes!CV70,1))</f>
        <v/>
      </c>
      <c r="CU63" s="54" t="str">
        <f>IF(ISBLANK(Paramètres!$B69),"",COUNTIF(Codes!CW70,1))</f>
        <v/>
      </c>
      <c r="CV63" s="54" t="str">
        <f>IF(ISBLANK(Paramètres!$B69),"",COUNTIF(Codes!CX70,1))</f>
        <v/>
      </c>
      <c r="CW63" s="54" t="str">
        <f>IF(ISBLANK(Paramètres!$B69),"",COUNTIF(Codes!CY70,1))</f>
        <v/>
      </c>
      <c r="CX63" s="54" t="str">
        <f>IF(ISBLANK(Paramètres!$B69),"",COUNTIF(Codes!CZ70,1))</f>
        <v/>
      </c>
      <c r="CY63" s="54" t="str">
        <f>IF(ISBLANK(Paramètres!$B69),"",COUNTIF(Codes!DA70,1))</f>
        <v/>
      </c>
      <c r="CZ63" s="54" t="str">
        <f>IF(ISBLANK(Paramètres!$B69),"",COUNTIF(Codes!DB70,1))</f>
        <v/>
      </c>
      <c r="DA63" s="54" t="str">
        <f>IF(ISBLANK(Paramètres!$B69),"",COUNTIF(Codes!DC70,1))</f>
        <v/>
      </c>
      <c r="DB63" s="54" t="str">
        <f>IF(ISBLANK(Paramètres!$B69),"",COUNTIF(Codes!DD70,1))</f>
        <v/>
      </c>
      <c r="DC63" s="54" t="str">
        <f>IF(ISBLANK(Paramètres!$B69),"",COUNTIF(Codes!DE70,1))</f>
        <v/>
      </c>
      <c r="DD63" s="54" t="str">
        <f>IF(ISBLANK(Paramètres!$B69),"",COUNTIF(Codes!DF70,1))</f>
        <v/>
      </c>
      <c r="DE63" s="54" t="str">
        <f>IF(ISBLANK(Paramètres!$B69),"",COUNTIF(Codes!DG70,1))</f>
        <v/>
      </c>
      <c r="DF63" s="54" t="str">
        <f>IF(ISBLANK(Paramètres!$B69),"",COUNTIF(Codes!DH70,1))</f>
        <v/>
      </c>
      <c r="DG63" s="54" t="str">
        <f>IF(ISBLANK(Paramètres!$B69),"",COUNTIF(Codes!DI70,1))</f>
        <v/>
      </c>
      <c r="DH63" s="54" t="str">
        <f>IF(ISBLANK(Paramètres!$B69),"",COUNTIF(Codes!DJ70,1))</f>
        <v/>
      </c>
      <c r="DI63" s="54" t="str">
        <f>IF(ISBLANK(Paramètres!$B69),"",COUNTIF(Codes!DK70,1))</f>
        <v/>
      </c>
      <c r="DJ63" s="54" t="str">
        <f>IF(ISBLANK(Paramètres!$B69),"",COUNTIF(Codes!DL70,1))</f>
        <v/>
      </c>
      <c r="DK63" s="54" t="str">
        <f>IF(ISBLANK(Paramètres!$B69),"",COUNTIF(Codes!DM70,1))</f>
        <v/>
      </c>
      <c r="DL63" s="54" t="str">
        <f>IF(ISBLANK(Paramètres!$B69),"",COUNTIF(Codes!DN70,1))</f>
        <v/>
      </c>
      <c r="DM63" s="54" t="str">
        <f>IF(ISBLANK(Paramètres!$B69),"",COUNTIF(Codes!DO70,1))</f>
        <v/>
      </c>
      <c r="DN63" s="54" t="str">
        <f>IF(ISBLANK(Paramètres!$B69),"",COUNTIF(Codes!DP70,1))</f>
        <v/>
      </c>
      <c r="DO63" s="54" t="str">
        <f>IF(ISBLANK(Paramètres!$B69),"",COUNTIF(Codes!DQ70,1))</f>
        <v/>
      </c>
      <c r="DP63" s="54" t="str">
        <f>IF(ISBLANK(Paramètres!$B69),"",COUNTIF(Codes!DR70,1))</f>
        <v/>
      </c>
      <c r="DQ63" s="54" t="str">
        <f>IF(ISBLANK(Paramètres!$B69),"",COUNTIF(Codes!DS70,1))</f>
        <v/>
      </c>
      <c r="DR63" s="54" t="str">
        <f>IF(ISBLANK(Paramètres!$B69),"",COUNTIF(Codes!DT70,1))</f>
        <v/>
      </c>
      <c r="DS63" s="54" t="str">
        <f>IF(ISBLANK(Paramètres!$B69),"",COUNTIF(Codes!DU70,1))</f>
        <v/>
      </c>
      <c r="DT63" s="54" t="str">
        <f>IF(ISBLANK(Paramètres!$B69),"",COUNTIF(Codes!DV70,1))</f>
        <v/>
      </c>
      <c r="DU63" s="54" t="str">
        <f>IF(ISBLANK(Paramètres!$B69),"",COUNTIF(Codes!DW70,1))</f>
        <v/>
      </c>
      <c r="DV63" s="54" t="str">
        <f>IF(ISBLANK(Paramètres!$B69),"",COUNTIF(Codes!DX70,1))</f>
        <v/>
      </c>
      <c r="DW63" s="54" t="str">
        <f>IF(ISBLANK(Paramètres!$B69),"",COUNTIF(Codes!DY70,1))</f>
        <v/>
      </c>
      <c r="DX63" s="54" t="str">
        <f>IF(ISBLANK(Paramètres!$B69),"",COUNTIF(Codes!DZ70,1))</f>
        <v/>
      </c>
      <c r="DY63" s="54" t="str">
        <f>IF(ISBLANK(Paramètres!$B69),"",COUNTIF(Codes!EA70,1))</f>
        <v/>
      </c>
      <c r="DZ63" s="54" t="str">
        <f>IF(ISBLANK(Paramètres!$B69),"",COUNTIF(Codes!EB70,1))</f>
        <v/>
      </c>
      <c r="EA63" s="54" t="str">
        <f>IF(ISBLANK(Paramètres!$B69),"",COUNTIF(Codes!EC70,1))</f>
        <v/>
      </c>
      <c r="EB63" s="54" t="str">
        <f>IF(ISBLANK(Paramètres!$B69),"",COUNTIF(Codes!ED70,1))</f>
        <v/>
      </c>
      <c r="EC63" s="54" t="str">
        <f>IF(ISBLANK(Paramètres!$B69),"",COUNTIF(Codes!EE70,1))</f>
        <v/>
      </c>
      <c r="ED63" s="54" t="str">
        <f>IF(ISBLANK(Paramètres!$B69),"",COUNTIF(Codes!EF70,1))</f>
        <v/>
      </c>
      <c r="EE63" s="54" t="str">
        <f>IF(ISBLANK(Paramètres!$B69),"",COUNTIF(Codes!EG70,1))</f>
        <v/>
      </c>
      <c r="EF63" s="54" t="str">
        <f>IF(ISBLANK(Paramètres!$B69),"",COUNTIF(Codes!EH70,1))</f>
        <v/>
      </c>
      <c r="EG63" s="54" t="str">
        <f>IF(ISBLANK(Paramètres!$B69),"",COUNTIF(Codes!EI70,1))</f>
        <v/>
      </c>
      <c r="EH63" s="54" t="str">
        <f>IF(ISBLANK(Paramètres!$B69),"",COUNTIF(Codes!EJ70,1))</f>
        <v/>
      </c>
      <c r="EI63" s="54" t="str">
        <f>IF(ISBLANK(Paramètres!$B69),"",COUNTIF(Codes!EK70,1))</f>
        <v/>
      </c>
      <c r="EJ63" s="54" t="str">
        <f>IF(ISBLANK(Paramètres!$B69),"",COUNTIF(Codes!EL70,1))</f>
        <v/>
      </c>
      <c r="EK63" s="54" t="str">
        <f>IF(ISBLANK(Paramètres!$B69),"",COUNTIF(Codes!EM70,1))</f>
        <v/>
      </c>
      <c r="EL63" s="54" t="str">
        <f>IF(ISBLANK(Paramètres!$B69),"",COUNTIF(Codes!EN70,1))</f>
        <v/>
      </c>
      <c r="EM63" s="54" t="str">
        <f>IF(ISBLANK(Paramètres!$B69),"",COUNTIF(Codes!EO70,1))</f>
        <v/>
      </c>
      <c r="EN63" s="54" t="str">
        <f>IF(ISBLANK(Paramètres!$B69),"",COUNTIF(Codes!EP70,1))</f>
        <v/>
      </c>
      <c r="EO63" s="54" t="str">
        <f>IF(ISBLANK(Paramètres!$B69),"",COUNTIF(Codes!EQ70,1))</f>
        <v/>
      </c>
      <c r="EP63" s="54" t="str">
        <f>IF(ISBLANK(Paramètres!$B69),"",COUNTIF(Codes!ER70,1))</f>
        <v/>
      </c>
      <c r="EQ63" s="54" t="str">
        <f>IF(ISBLANK(Paramètres!$B69),"",COUNTIF(Codes!ES70,1))</f>
        <v/>
      </c>
      <c r="ER63" s="54" t="str">
        <f>IF(ISBLANK(Paramètres!$B69),"",COUNTIF(Codes!ET70,1))</f>
        <v/>
      </c>
      <c r="ES63" s="54" t="str">
        <f>IF(ISBLANK(Paramètres!$B69),"",COUNTIF(Codes!EU70,1))</f>
        <v/>
      </c>
      <c r="ET63" s="54" t="str">
        <f>IF(ISBLANK(Paramètres!$B69),"",COUNTIF(Codes!EV70,1))</f>
        <v/>
      </c>
      <c r="EU63" s="54" t="str">
        <f>IF(ISBLANK(Paramètres!$B69),"",COUNTIF(Codes!EW70,1))</f>
        <v/>
      </c>
      <c r="EV63" s="54" t="str">
        <f>IF(ISBLANK(Paramètres!$B69),"",COUNTIF(Codes!EX70,1))</f>
        <v/>
      </c>
      <c r="EW63" s="54" t="str">
        <f>IF(ISBLANK(Paramètres!$B69),"",COUNTIF(Codes!EY70,1))</f>
        <v/>
      </c>
      <c r="EX63" s="54" t="str">
        <f>IF(ISBLANK(Paramètres!$B69),"",COUNTIF(Codes!EZ70,1))</f>
        <v/>
      </c>
      <c r="EY63" s="54" t="str">
        <f>IF(ISBLANK(Paramètres!$B69),"",COUNTIF(Codes!FA70,1))</f>
        <v/>
      </c>
      <c r="EZ63" s="54" t="str">
        <f>IF(ISBLANK(Paramètres!$B69),"",COUNTIF(Codes!FB70,1))</f>
        <v/>
      </c>
      <c r="FA63" s="54" t="str">
        <f>IF(ISBLANK(Paramètres!$B69),"",COUNTIF(Codes!FC70,1))</f>
        <v/>
      </c>
      <c r="FB63" s="54" t="str">
        <f>IF(ISBLANK(Paramètres!$B69),"",COUNTIF(Codes!FD70,1))</f>
        <v/>
      </c>
      <c r="FC63" s="54" t="str">
        <f>IF(ISBLANK(Paramètres!$B69),"",COUNTIF(Codes!FE70,1))</f>
        <v/>
      </c>
      <c r="FD63" s="54" t="str">
        <f>IF(ISBLANK(Paramètres!$B69),"",COUNTIF(Codes!FF70,1))</f>
        <v/>
      </c>
      <c r="FE63" s="54" t="str">
        <f>IF(ISBLANK(Paramètres!$B69),"",COUNTIF(Codes!FG70,1))</f>
        <v/>
      </c>
      <c r="FF63" s="54" t="str">
        <f>IF(ISBLANK(Paramètres!$B69),"",COUNTIF(Codes!FH70,1))</f>
        <v/>
      </c>
      <c r="FG63" s="54" t="str">
        <f>IF(ISBLANK(Paramètres!$B69),"",COUNTIF(Codes!FI70,1))</f>
        <v/>
      </c>
      <c r="FH63" s="54" t="str">
        <f>IF(ISBLANK(Paramètres!$B69),"",COUNTIF(Codes!FJ70,1))</f>
        <v/>
      </c>
      <c r="FI63" s="54" t="str">
        <f>IF(ISBLANK(Paramètres!$B69),"",COUNTIF(Codes!FK70,1))</f>
        <v/>
      </c>
      <c r="FJ63" s="54" t="str">
        <f>IF(ISBLANK(Paramètres!$B69),"",COUNTIF(Codes!FL70,1))</f>
        <v/>
      </c>
      <c r="FK63" s="54" t="str">
        <f>IF(ISBLANK(Paramètres!$B69),"",COUNTIF(Codes!FM70,1))</f>
        <v/>
      </c>
      <c r="FL63" s="54" t="str">
        <f>IF(ISBLANK(Paramètres!$B69),"",COUNTIF(Codes!FN70,1))</f>
        <v/>
      </c>
      <c r="FM63" s="54" t="str">
        <f>IF(ISBLANK(Paramètres!$B69),"",COUNTIF(Codes!FO70,1))</f>
        <v/>
      </c>
      <c r="FN63" s="54" t="str">
        <f>IF(ISBLANK(Paramètres!$B69),"",COUNTIF(Codes!FP70,1))</f>
        <v/>
      </c>
      <c r="FO63" s="54" t="str">
        <f>IF(ISBLANK(Paramètres!$B69),"",COUNTIF(Codes!FQ70,1))</f>
        <v/>
      </c>
      <c r="FP63" s="54" t="str">
        <f>IF(ISBLANK(Paramètres!$B69),"",COUNTIF(Codes!FR70,1))</f>
        <v/>
      </c>
      <c r="FQ63" s="54" t="str">
        <f>IF(ISBLANK(Paramètres!$B69),"",COUNTIF(Codes!FS70,1))</f>
        <v/>
      </c>
      <c r="FR63" s="54" t="str">
        <f>IF(ISBLANK(Paramètres!$B69),"",COUNTIF(Codes!FT70,1))</f>
        <v/>
      </c>
      <c r="FS63" s="54" t="str">
        <f>IF(ISBLANK(Paramètres!$B69),"",COUNTIF(Codes!FU70,1))</f>
        <v/>
      </c>
      <c r="FT63" s="54" t="str">
        <f>IF(ISBLANK(Paramètres!$B69),"",COUNTIF(Codes!FV70,1))</f>
        <v/>
      </c>
      <c r="FU63" s="54" t="str">
        <f>IF(ISBLANK(Paramètres!$B69),"",COUNTIF(Codes!FW70,1))</f>
        <v/>
      </c>
      <c r="FV63" s="54" t="str">
        <f>IF(ISBLANK(Paramètres!$B69),"",COUNTIF(Codes!FX70,1))</f>
        <v/>
      </c>
      <c r="FW63" s="54" t="str">
        <f>IF(ISBLANK(Paramètres!$B69),"",COUNTIF(Codes!FY70,1))</f>
        <v/>
      </c>
      <c r="FX63" s="54" t="str">
        <f>IF(ISBLANK(Paramètres!$B69),"",COUNTIF(Codes!FZ70,1))</f>
        <v/>
      </c>
      <c r="FY63" s="54" t="str">
        <f>IF(ISBLANK(Paramètres!$B69),"",COUNTIF(Codes!GA70,1))</f>
        <v/>
      </c>
      <c r="FZ63" s="54" t="str">
        <f>IF(ISBLANK(Paramètres!$B69),"",COUNTIF(Codes!GB70,1))</f>
        <v/>
      </c>
      <c r="GA63" s="54" t="str">
        <f>IF(ISBLANK(Paramètres!$B69),"",COUNTIF(Codes!GC70,1))</f>
        <v/>
      </c>
      <c r="GB63" s="54" t="str">
        <f>IF(ISBLANK(Paramètres!$B69),"",COUNTIF(Codes!GD70,1))</f>
        <v/>
      </c>
      <c r="GC63" s="54" t="str">
        <f>IF(ISBLANK(Paramètres!$B69),"",COUNTIF(Codes!GE70,1))</f>
        <v/>
      </c>
      <c r="GD63" s="54" t="str">
        <f>IF(ISBLANK(Paramètres!$B69),"",COUNTIF(Codes!GF70,1))</f>
        <v/>
      </c>
      <c r="GE63" s="54" t="str">
        <f>IF(ISBLANK(Paramètres!$B69),"",COUNTIF(Codes!GG70,1))</f>
        <v/>
      </c>
      <c r="GF63" s="54" t="str">
        <f>IF(ISBLANK(Paramètres!$B69),"",COUNTIF(Codes!GH70,1))</f>
        <v/>
      </c>
      <c r="GG63" s="54" t="str">
        <f>IF(ISBLANK(Paramètres!$B69),"",COUNTIF(Codes!GI70,1))</f>
        <v/>
      </c>
      <c r="GH63" s="54" t="str">
        <f>IF(ISBLANK(Paramètres!$B69),"",COUNTIF(Codes!GJ70,1))</f>
        <v/>
      </c>
      <c r="GI63" s="54" t="str">
        <f>IF(ISBLANK(Paramètres!$B69),"",COUNTIF(Codes!GK70,1))</f>
        <v/>
      </c>
      <c r="GJ63" s="54" t="str">
        <f>IF(ISBLANK(Paramètres!$B69),"",COUNTIF(Codes!GL70,1))</f>
        <v/>
      </c>
      <c r="GK63" s="54" t="str">
        <f>IF(ISBLANK(Paramètres!$B69),"",COUNTIF(Codes!GM70,1))</f>
        <v/>
      </c>
      <c r="GL63" s="54" t="str">
        <f>IF(ISBLANK(Paramètres!$B69),"",COUNTIF(Codes!GN70,1))</f>
        <v/>
      </c>
      <c r="GM63" s="54" t="str">
        <f>IF(ISBLANK(Paramètres!B69),"",AVERAGE(B63:CX63))</f>
        <v/>
      </c>
      <c r="GN63" s="54" t="str">
        <f>IF(ISBLANK(Paramètres!B69),"",AVERAGE(CY63:GL63))</f>
        <v/>
      </c>
      <c r="GO63" s="54" t="str">
        <f>IF(ISBLANK(Paramètres!B69),"",AVERAGE(C63:GL63))</f>
        <v/>
      </c>
      <c r="GP63" s="54" t="str">
        <f>IF(ISBLANK(Paramètres!B69),"",AVERAGE(CY63:DZ63))</f>
        <v/>
      </c>
      <c r="GQ63" s="54" t="str">
        <f>IF(ISBLANK(Paramètres!B69),"",AVERAGE(EA63:FK63))</f>
        <v/>
      </c>
      <c r="GR63" s="54" t="str">
        <f>IF(ISBLANK(Paramètres!B69),"",AVERAGE(FL63:FW63))</f>
        <v/>
      </c>
      <c r="GS63" s="54" t="str">
        <f>IF(ISBLANK(Paramètres!B69),"",AVERAGE(FX63:GL63))</f>
        <v/>
      </c>
      <c r="GT63" s="54" t="str">
        <f>IF(ISBLANK(Paramètres!B69),"",AVERAGE(Calculs!M63:R63,Calculs!AN63:AY63,Calculs!BE63:BI63,Calculs!BT63:BX63,Calculs!CD63:CO63))</f>
        <v/>
      </c>
      <c r="GU63" s="54" t="str">
        <f>IF(ISBLANK(Paramètres!B69),"",AVERAGE(Calculs!AI63:AM63,Calculs!BJ63:BP63,Calculs!BY63:CC63))</f>
        <v/>
      </c>
      <c r="GV63" s="54" t="str">
        <f>IF(ISBLANK(Paramètres!B69),"",AVERAGE(Calculs!B63:L63,Calculs!S63:AH63,Calculs!AZ63:BD63,Calculs!BQ63:BS63))</f>
        <v/>
      </c>
      <c r="GW63" s="54" t="str">
        <f>IF(ISBLANK(Paramètres!B69),"",AVERAGE(CP63:CX63))</f>
        <v/>
      </c>
    </row>
    <row r="64" spans="1:205" s="23" customFormat="1" ht="24" customHeight="1" thickBot="1" x14ac:dyDescent="0.4">
      <c r="A64" s="266" t="str">
        <f>Codes!C71</f>
        <v/>
      </c>
      <c r="B64" s="54" t="str">
        <f>IF(ISBLANK(Paramètres!$B70),"",COUNTIF(Codes!D71,1))</f>
        <v/>
      </c>
      <c r="C64" s="54" t="str">
        <f>IF(ISBLANK(Paramètres!$B70),"",COUNTIF(Codes!E71,1))</f>
        <v/>
      </c>
      <c r="D64" s="54" t="str">
        <f>IF(ISBLANK(Paramètres!$B70),"",COUNTIF(Codes!F71,1))</f>
        <v/>
      </c>
      <c r="E64" s="54" t="str">
        <f>IF(ISBLANK(Paramètres!$B70),"",COUNTIF(Codes!G71,1))</f>
        <v/>
      </c>
      <c r="F64" s="54" t="str">
        <f>IF(ISBLANK(Paramètres!$B70),"",COUNTIF(Codes!H71,1))</f>
        <v/>
      </c>
      <c r="G64" s="54" t="str">
        <f>IF(ISBLANK(Paramètres!$B70),"",COUNTIF(Codes!I71,1))</f>
        <v/>
      </c>
      <c r="H64" s="54" t="str">
        <f>IF(ISBLANK(Paramètres!$B70),"",COUNTIF(Codes!J71,1))</f>
        <v/>
      </c>
      <c r="I64" s="54" t="str">
        <f>IF(ISBLANK(Paramètres!$B70),"",COUNTIF(Codes!K71,1))</f>
        <v/>
      </c>
      <c r="J64" s="54" t="str">
        <f>IF(ISBLANK(Paramètres!$B70),"",COUNTIF(Codes!L71,1))</f>
        <v/>
      </c>
      <c r="K64" s="54" t="str">
        <f>IF(ISBLANK(Paramètres!$B70),"",COUNTIF(Codes!M71,1))</f>
        <v/>
      </c>
      <c r="L64" s="54" t="str">
        <f>IF(ISBLANK(Paramètres!$B70),"",COUNTIF(Codes!N71,1))</f>
        <v/>
      </c>
      <c r="M64" s="54" t="str">
        <f>IF(ISBLANK(Paramètres!$B70),"",COUNTIF(Codes!O71,1))</f>
        <v/>
      </c>
      <c r="N64" s="54" t="str">
        <f>IF(ISBLANK(Paramètres!$B70),"",COUNTIF(Codes!P71,1))</f>
        <v/>
      </c>
      <c r="O64" s="54" t="str">
        <f>IF(ISBLANK(Paramètres!$B70),"",COUNTIF(Codes!Q71,1))</f>
        <v/>
      </c>
      <c r="P64" s="54" t="str">
        <f>IF(ISBLANK(Paramètres!$B70),"",COUNTIF(Codes!R71,1))</f>
        <v/>
      </c>
      <c r="Q64" s="54" t="str">
        <f>IF(ISBLANK(Paramètres!$B70),"",COUNTIF(Codes!S71,1))</f>
        <v/>
      </c>
      <c r="R64" s="54" t="str">
        <f>IF(ISBLANK(Paramètres!$B70),"",COUNTIF(Codes!T71,1))</f>
        <v/>
      </c>
      <c r="S64" s="54" t="str">
        <f>IF(ISBLANK(Paramètres!$B70),"",COUNTIF(Codes!U71,1))</f>
        <v/>
      </c>
      <c r="T64" s="54" t="str">
        <f>IF(ISBLANK(Paramètres!$B70),"",COUNTIF(Codes!V71,1))</f>
        <v/>
      </c>
      <c r="U64" s="54" t="str">
        <f>IF(ISBLANK(Paramètres!$B70),"",COUNTIF(Codes!W71,1))</f>
        <v/>
      </c>
      <c r="V64" s="54" t="str">
        <f>IF(ISBLANK(Paramètres!$B70),"",COUNTIF(Codes!X71,1))</f>
        <v/>
      </c>
      <c r="W64" s="54" t="str">
        <f>IF(ISBLANK(Paramètres!$B70),"",COUNTIF(Codes!Y71,1))</f>
        <v/>
      </c>
      <c r="X64" s="54" t="str">
        <f>IF(ISBLANK(Paramètres!$B70),"",COUNTIF(Codes!Z71,1))</f>
        <v/>
      </c>
      <c r="Y64" s="54" t="str">
        <f>IF(ISBLANK(Paramètres!$B70),"",COUNTIF(Codes!AA71,1))</f>
        <v/>
      </c>
      <c r="Z64" s="54" t="str">
        <f>IF(ISBLANK(Paramètres!$B70),"",COUNTIF(Codes!AB71,1))</f>
        <v/>
      </c>
      <c r="AA64" s="54" t="str">
        <f>IF(ISBLANK(Paramètres!$B70),"",COUNTIF(Codes!AC71,1))</f>
        <v/>
      </c>
      <c r="AB64" s="54" t="str">
        <f>IF(ISBLANK(Paramètres!$B70),"",COUNTIF(Codes!AD71,1))</f>
        <v/>
      </c>
      <c r="AC64" s="54" t="str">
        <f>IF(ISBLANK(Paramètres!$B70),"",COUNTIF(Codes!AE71,1))</f>
        <v/>
      </c>
      <c r="AD64" s="54" t="str">
        <f>IF(ISBLANK(Paramètres!$B70),"",COUNTIF(Codes!AF71,1))</f>
        <v/>
      </c>
      <c r="AE64" s="54" t="str">
        <f>IF(ISBLANK(Paramètres!$B70),"",COUNTIF(Codes!AG71,1))</f>
        <v/>
      </c>
      <c r="AF64" s="54" t="str">
        <f>IF(ISBLANK(Paramètres!$B70),"",COUNTIF(Codes!AH71,1))</f>
        <v/>
      </c>
      <c r="AG64" s="54" t="str">
        <f>IF(ISBLANK(Paramètres!$B70),"",COUNTIF(Codes!AI71,1))</f>
        <v/>
      </c>
      <c r="AH64" s="54" t="str">
        <f>IF(ISBLANK(Paramètres!$B70),"",COUNTIF(Codes!AJ71,1))</f>
        <v/>
      </c>
      <c r="AI64" s="54" t="str">
        <f>IF(ISBLANK(Paramètres!$B70),"",COUNTIF(Codes!AK71,1))</f>
        <v/>
      </c>
      <c r="AJ64" s="54" t="str">
        <f>IF(ISBLANK(Paramètres!$B70),"",COUNTIF(Codes!AL71,1))</f>
        <v/>
      </c>
      <c r="AK64" s="54" t="str">
        <f>IF(ISBLANK(Paramètres!$B70),"",COUNTIF(Codes!AM71,1))</f>
        <v/>
      </c>
      <c r="AL64" s="54" t="str">
        <f>IF(ISBLANK(Paramètres!$B70),"",COUNTIF(Codes!AN71,1))</f>
        <v/>
      </c>
      <c r="AM64" s="54" t="str">
        <f>IF(ISBLANK(Paramètres!$B70),"",COUNTIF(Codes!AO71,1))</f>
        <v/>
      </c>
      <c r="AN64" s="54" t="str">
        <f>IF(ISBLANK(Paramètres!$B70),"",COUNTIF(Codes!AP71,1))</f>
        <v/>
      </c>
      <c r="AO64" s="54" t="str">
        <f>IF(ISBLANK(Paramètres!$B70),"",COUNTIF(Codes!AQ71,1))</f>
        <v/>
      </c>
      <c r="AP64" s="54" t="str">
        <f>IF(ISBLANK(Paramètres!$B70),"",COUNTIF(Codes!AR71,1))</f>
        <v/>
      </c>
      <c r="AQ64" s="54" t="str">
        <f>IF(ISBLANK(Paramètres!$B70),"",COUNTIF(Codes!AS71,1))</f>
        <v/>
      </c>
      <c r="AR64" s="54" t="str">
        <f>IF(ISBLANK(Paramètres!$B70),"",COUNTIF(Codes!AT71,1))</f>
        <v/>
      </c>
      <c r="AS64" s="54" t="str">
        <f>IF(ISBLANK(Paramètres!$B70),"",COUNTIF(Codes!AU71,1))</f>
        <v/>
      </c>
      <c r="AT64" s="54" t="str">
        <f>IF(ISBLANK(Paramètres!$B70),"",COUNTIF(Codes!AV71,1))</f>
        <v/>
      </c>
      <c r="AU64" s="54" t="str">
        <f>IF(ISBLANK(Paramètres!$B70),"",COUNTIF(Codes!AW71,1))</f>
        <v/>
      </c>
      <c r="AV64" s="54" t="str">
        <f>IF(ISBLANK(Paramètres!$B70),"",COUNTIF(Codes!AX71,1))</f>
        <v/>
      </c>
      <c r="AW64" s="54" t="str">
        <f>IF(ISBLANK(Paramètres!$B70),"",COUNTIF(Codes!AY71,1))</f>
        <v/>
      </c>
      <c r="AX64" s="54" t="str">
        <f>IF(ISBLANK(Paramètres!$B70),"",COUNTIF(Codes!AZ71,1))</f>
        <v/>
      </c>
      <c r="AY64" s="54" t="str">
        <f>IF(ISBLANK(Paramètres!$B70),"",COUNTIF(Codes!BA71,1))</f>
        <v/>
      </c>
      <c r="AZ64" s="54" t="str">
        <f>IF(ISBLANK(Paramètres!$B70),"",COUNTIF(Codes!BB71,1))</f>
        <v/>
      </c>
      <c r="BA64" s="54" t="str">
        <f>IF(ISBLANK(Paramètres!$B70),"",COUNTIF(Codes!BC71,1))</f>
        <v/>
      </c>
      <c r="BB64" s="54" t="str">
        <f>IF(ISBLANK(Paramètres!$B70),"",COUNTIF(Codes!BD71,1))</f>
        <v/>
      </c>
      <c r="BC64" s="54" t="str">
        <f>IF(ISBLANK(Paramètres!$B70),"",COUNTIF(Codes!BE71,1))</f>
        <v/>
      </c>
      <c r="BD64" s="54" t="str">
        <f>IF(ISBLANK(Paramètres!$B70),"",COUNTIF(Codes!BF71,1))</f>
        <v/>
      </c>
      <c r="BE64" s="54" t="str">
        <f>IF(ISBLANK(Paramètres!$B70),"",COUNTIF(Codes!BG71,1))</f>
        <v/>
      </c>
      <c r="BF64" s="54" t="str">
        <f>IF(ISBLANK(Paramètres!$B70),"",COUNTIF(Codes!BH71,1))</f>
        <v/>
      </c>
      <c r="BG64" s="54" t="str">
        <f>IF(ISBLANK(Paramètres!$B70),"",COUNTIF(Codes!BI71,1))</f>
        <v/>
      </c>
      <c r="BH64" s="54" t="str">
        <f>IF(ISBLANK(Paramètres!$B70),"",COUNTIF(Codes!BJ71,1))</f>
        <v/>
      </c>
      <c r="BI64" s="54" t="str">
        <f>IF(ISBLANK(Paramètres!$B70),"",COUNTIF(Codes!BK71,1))</f>
        <v/>
      </c>
      <c r="BJ64" s="54" t="str">
        <f>IF(ISBLANK(Paramètres!$B70),"",COUNTIF(Codes!BL71,1))</f>
        <v/>
      </c>
      <c r="BK64" s="54" t="str">
        <f>IF(ISBLANK(Paramètres!$B70),"",COUNTIF(Codes!BM71,1))</f>
        <v/>
      </c>
      <c r="BL64" s="54" t="str">
        <f>IF(ISBLANK(Paramètres!$B70),"",COUNTIF(Codes!BN71,1))</f>
        <v/>
      </c>
      <c r="BM64" s="54" t="str">
        <f>IF(ISBLANK(Paramètres!$B70),"",COUNTIF(Codes!BO71,1))</f>
        <v/>
      </c>
      <c r="BN64" s="54" t="str">
        <f>IF(ISBLANK(Paramètres!$B70),"",COUNTIF(Codes!BP71,1))</f>
        <v/>
      </c>
      <c r="BO64" s="54" t="str">
        <f>IF(ISBLANK(Paramètres!$B70),"",COUNTIF(Codes!BQ71,1))</f>
        <v/>
      </c>
      <c r="BP64" s="54" t="str">
        <f>IF(ISBLANK(Paramètres!$B70),"",COUNTIF(Codes!BR71,1))</f>
        <v/>
      </c>
      <c r="BQ64" s="54" t="str">
        <f>IF(ISBLANK(Paramètres!$B70),"",COUNTIF(Codes!BS71,1))</f>
        <v/>
      </c>
      <c r="BR64" s="54" t="str">
        <f>IF(ISBLANK(Paramètres!$B70),"",COUNTIF(Codes!BT71,1))</f>
        <v/>
      </c>
      <c r="BS64" s="54" t="str">
        <f>IF(ISBLANK(Paramètres!$B70),"",COUNTIF(Codes!BU71,1))</f>
        <v/>
      </c>
      <c r="BT64" s="54" t="str">
        <f>IF(ISBLANK(Paramètres!$B70),"",COUNTIF(Codes!BV71,1))</f>
        <v/>
      </c>
      <c r="BU64" s="54" t="str">
        <f>IF(ISBLANK(Paramètres!$B70),"",COUNTIF(Codes!BW71,1))</f>
        <v/>
      </c>
      <c r="BV64" s="54" t="str">
        <f>IF(ISBLANK(Paramètres!$B70),"",COUNTIF(Codes!BX71,1))</f>
        <v/>
      </c>
      <c r="BW64" s="54" t="str">
        <f>IF(ISBLANK(Paramètres!$B70),"",COUNTIF(Codes!BY71,1))</f>
        <v/>
      </c>
      <c r="BX64" s="54" t="str">
        <f>IF(ISBLANK(Paramètres!$B70),"",COUNTIF(Codes!BZ71,1))</f>
        <v/>
      </c>
      <c r="BY64" s="54" t="str">
        <f>IF(ISBLANK(Paramètres!$B70),"",COUNTIF(Codes!CA71,1))</f>
        <v/>
      </c>
      <c r="BZ64" s="54" t="str">
        <f>IF(ISBLANK(Paramètres!$B70),"",COUNTIF(Codes!CB71,1))</f>
        <v/>
      </c>
      <c r="CA64" s="54" t="str">
        <f>IF(ISBLANK(Paramètres!$B70),"",COUNTIF(Codes!CC71,1))</f>
        <v/>
      </c>
      <c r="CB64" s="54" t="str">
        <f>IF(ISBLANK(Paramètres!$B70),"",COUNTIF(Codes!CD71,1))</f>
        <v/>
      </c>
      <c r="CC64" s="54" t="str">
        <f>IF(ISBLANK(Paramètres!$B70),"",COUNTIF(Codes!CE71,1))</f>
        <v/>
      </c>
      <c r="CD64" s="54" t="str">
        <f>IF(ISBLANK(Paramètres!$B70),"",COUNTIF(Codes!CF71,1))</f>
        <v/>
      </c>
      <c r="CE64" s="54" t="str">
        <f>IF(ISBLANK(Paramètres!$B70),"",COUNTIF(Codes!CG71,1))</f>
        <v/>
      </c>
      <c r="CF64" s="54" t="str">
        <f>IF(ISBLANK(Paramètres!$B70),"",COUNTIF(Codes!CH71,1))</f>
        <v/>
      </c>
      <c r="CG64" s="54" t="str">
        <f>IF(ISBLANK(Paramètres!$B70),"",COUNTIF(Codes!CI71,1))</f>
        <v/>
      </c>
      <c r="CH64" s="54" t="str">
        <f>IF(ISBLANK(Paramètres!$B70),"",COUNTIF(Codes!CJ71,1))</f>
        <v/>
      </c>
      <c r="CI64" s="54" t="str">
        <f>IF(ISBLANK(Paramètres!$B70),"",COUNTIF(Codes!CK71,1))</f>
        <v/>
      </c>
      <c r="CJ64" s="54" t="str">
        <f>IF(ISBLANK(Paramètres!$B70),"",COUNTIF(Codes!CL71,1))</f>
        <v/>
      </c>
      <c r="CK64" s="54" t="str">
        <f>IF(ISBLANK(Paramètres!$B70),"",COUNTIF(Codes!CM71,1))</f>
        <v/>
      </c>
      <c r="CL64" s="54" t="str">
        <f>IF(ISBLANK(Paramètres!$B70),"",COUNTIF(Codes!CN71,1))</f>
        <v/>
      </c>
      <c r="CM64" s="54" t="str">
        <f>IF(ISBLANK(Paramètres!$B70),"",COUNTIF(Codes!CO71,1))</f>
        <v/>
      </c>
      <c r="CN64" s="54" t="str">
        <f>IF(ISBLANK(Paramètres!$B70),"",COUNTIF(Codes!CP71,1))</f>
        <v/>
      </c>
      <c r="CO64" s="54" t="str">
        <f>IF(ISBLANK(Paramètres!$B70),"",COUNTIF(Codes!CQ71,1))</f>
        <v/>
      </c>
      <c r="CP64" s="54" t="str">
        <f>IF(ISBLANK(Paramètres!$B70),"",COUNTIF(Codes!CR71,1))</f>
        <v/>
      </c>
      <c r="CQ64" s="54" t="str">
        <f>IF(ISBLANK(Paramètres!$B70),"",COUNTIF(Codes!CS71,1))</f>
        <v/>
      </c>
      <c r="CR64" s="54" t="str">
        <f>IF(ISBLANK(Paramètres!$B70),"",COUNTIF(Codes!CT71,1))</f>
        <v/>
      </c>
      <c r="CS64" s="54" t="str">
        <f>IF(ISBLANK(Paramètres!$B70),"",COUNTIF(Codes!CU71,1))</f>
        <v/>
      </c>
      <c r="CT64" s="54" t="str">
        <f>IF(ISBLANK(Paramètres!$B70),"",COUNTIF(Codes!CV71,1))</f>
        <v/>
      </c>
      <c r="CU64" s="54" t="str">
        <f>IF(ISBLANK(Paramètres!$B70),"",COUNTIF(Codes!CW71,1))</f>
        <v/>
      </c>
      <c r="CV64" s="54" t="str">
        <f>IF(ISBLANK(Paramètres!$B70),"",COUNTIF(Codes!CX71,1))</f>
        <v/>
      </c>
      <c r="CW64" s="54" t="str">
        <f>IF(ISBLANK(Paramètres!$B70),"",COUNTIF(Codes!CY71,1))</f>
        <v/>
      </c>
      <c r="CX64" s="54" t="str">
        <f>IF(ISBLANK(Paramètres!$B70),"",COUNTIF(Codes!CZ71,1))</f>
        <v/>
      </c>
      <c r="CY64" s="54" t="str">
        <f>IF(ISBLANK(Paramètres!$B70),"",COUNTIF(Codes!DA71,1))</f>
        <v/>
      </c>
      <c r="CZ64" s="54" t="str">
        <f>IF(ISBLANK(Paramètres!$B70),"",COUNTIF(Codes!DB71,1))</f>
        <v/>
      </c>
      <c r="DA64" s="54" t="str">
        <f>IF(ISBLANK(Paramètres!$B70),"",COUNTIF(Codes!DC71,1))</f>
        <v/>
      </c>
      <c r="DB64" s="54" t="str">
        <f>IF(ISBLANK(Paramètres!$B70),"",COUNTIF(Codes!DD71,1))</f>
        <v/>
      </c>
      <c r="DC64" s="54" t="str">
        <f>IF(ISBLANK(Paramètres!$B70),"",COUNTIF(Codes!DE71,1))</f>
        <v/>
      </c>
      <c r="DD64" s="54" t="str">
        <f>IF(ISBLANK(Paramètres!$B70),"",COUNTIF(Codes!DF71,1))</f>
        <v/>
      </c>
      <c r="DE64" s="54" t="str">
        <f>IF(ISBLANK(Paramètres!$B70),"",COUNTIF(Codes!DG71,1))</f>
        <v/>
      </c>
      <c r="DF64" s="54" t="str">
        <f>IF(ISBLANK(Paramètres!$B70),"",COUNTIF(Codes!DH71,1))</f>
        <v/>
      </c>
      <c r="DG64" s="54" t="str">
        <f>IF(ISBLANK(Paramètres!$B70),"",COUNTIF(Codes!DI71,1))</f>
        <v/>
      </c>
      <c r="DH64" s="54" t="str">
        <f>IF(ISBLANK(Paramètres!$B70),"",COUNTIF(Codes!DJ71,1))</f>
        <v/>
      </c>
      <c r="DI64" s="54" t="str">
        <f>IF(ISBLANK(Paramètres!$B70),"",COUNTIF(Codes!DK71,1))</f>
        <v/>
      </c>
      <c r="DJ64" s="54" t="str">
        <f>IF(ISBLANK(Paramètres!$B70),"",COUNTIF(Codes!DL71,1))</f>
        <v/>
      </c>
      <c r="DK64" s="54" t="str">
        <f>IF(ISBLANK(Paramètres!$B70),"",COUNTIF(Codes!DM71,1))</f>
        <v/>
      </c>
      <c r="DL64" s="54" t="str">
        <f>IF(ISBLANK(Paramètres!$B70),"",COUNTIF(Codes!DN71,1))</f>
        <v/>
      </c>
      <c r="DM64" s="54" t="str">
        <f>IF(ISBLANK(Paramètres!$B70),"",COUNTIF(Codes!DO71,1))</f>
        <v/>
      </c>
      <c r="DN64" s="54" t="str">
        <f>IF(ISBLANK(Paramètres!$B70),"",COUNTIF(Codes!DP71,1))</f>
        <v/>
      </c>
      <c r="DO64" s="54" t="str">
        <f>IF(ISBLANK(Paramètres!$B70),"",COUNTIF(Codes!DQ71,1))</f>
        <v/>
      </c>
      <c r="DP64" s="54" t="str">
        <f>IF(ISBLANK(Paramètres!$B70),"",COUNTIF(Codes!DR71,1))</f>
        <v/>
      </c>
      <c r="DQ64" s="54" t="str">
        <f>IF(ISBLANK(Paramètres!$B70),"",COUNTIF(Codes!DS71,1))</f>
        <v/>
      </c>
      <c r="DR64" s="54" t="str">
        <f>IF(ISBLANK(Paramètres!$B70),"",COUNTIF(Codes!DT71,1))</f>
        <v/>
      </c>
      <c r="DS64" s="54" t="str">
        <f>IF(ISBLANK(Paramètres!$B70),"",COUNTIF(Codes!DU71,1))</f>
        <v/>
      </c>
      <c r="DT64" s="54" t="str">
        <f>IF(ISBLANK(Paramètres!$B70),"",COUNTIF(Codes!DV71,1))</f>
        <v/>
      </c>
      <c r="DU64" s="54" t="str">
        <f>IF(ISBLANK(Paramètres!$B70),"",COUNTIF(Codes!DW71,1))</f>
        <v/>
      </c>
      <c r="DV64" s="54" t="str">
        <f>IF(ISBLANK(Paramètres!$B70),"",COUNTIF(Codes!DX71,1))</f>
        <v/>
      </c>
      <c r="DW64" s="54" t="str">
        <f>IF(ISBLANK(Paramètres!$B70),"",COUNTIF(Codes!DY71,1))</f>
        <v/>
      </c>
      <c r="DX64" s="54" t="str">
        <f>IF(ISBLANK(Paramètres!$B70),"",COUNTIF(Codes!DZ71,1))</f>
        <v/>
      </c>
      <c r="DY64" s="54" t="str">
        <f>IF(ISBLANK(Paramètres!$B70),"",COUNTIF(Codes!EA71,1))</f>
        <v/>
      </c>
      <c r="DZ64" s="54" t="str">
        <f>IF(ISBLANK(Paramètres!$B70),"",COUNTIF(Codes!EB71,1))</f>
        <v/>
      </c>
      <c r="EA64" s="54" t="str">
        <f>IF(ISBLANK(Paramètres!$B70),"",COUNTIF(Codes!EC71,1))</f>
        <v/>
      </c>
      <c r="EB64" s="54" t="str">
        <f>IF(ISBLANK(Paramètres!$B70),"",COUNTIF(Codes!ED71,1))</f>
        <v/>
      </c>
      <c r="EC64" s="54" t="str">
        <f>IF(ISBLANK(Paramètres!$B70),"",COUNTIF(Codes!EE71,1))</f>
        <v/>
      </c>
      <c r="ED64" s="54" t="str">
        <f>IF(ISBLANK(Paramètres!$B70),"",COUNTIF(Codes!EF71,1))</f>
        <v/>
      </c>
      <c r="EE64" s="54" t="str">
        <f>IF(ISBLANK(Paramètres!$B70),"",COUNTIF(Codes!EG71,1))</f>
        <v/>
      </c>
      <c r="EF64" s="54" t="str">
        <f>IF(ISBLANK(Paramètres!$B70),"",COUNTIF(Codes!EH71,1))</f>
        <v/>
      </c>
      <c r="EG64" s="54" t="str">
        <f>IF(ISBLANK(Paramètres!$B70),"",COUNTIF(Codes!EI71,1))</f>
        <v/>
      </c>
      <c r="EH64" s="54" t="str">
        <f>IF(ISBLANK(Paramètres!$B70),"",COUNTIF(Codes!EJ71,1))</f>
        <v/>
      </c>
      <c r="EI64" s="54" t="str">
        <f>IF(ISBLANK(Paramètres!$B70),"",COUNTIF(Codes!EK71,1))</f>
        <v/>
      </c>
      <c r="EJ64" s="54" t="str">
        <f>IF(ISBLANK(Paramètres!$B70),"",COUNTIF(Codes!EL71,1))</f>
        <v/>
      </c>
      <c r="EK64" s="54" t="str">
        <f>IF(ISBLANK(Paramètres!$B70),"",COUNTIF(Codes!EM71,1))</f>
        <v/>
      </c>
      <c r="EL64" s="54" t="str">
        <f>IF(ISBLANK(Paramètres!$B70),"",COUNTIF(Codes!EN71,1))</f>
        <v/>
      </c>
      <c r="EM64" s="54" t="str">
        <f>IF(ISBLANK(Paramètres!$B70),"",COUNTIF(Codes!EO71,1))</f>
        <v/>
      </c>
      <c r="EN64" s="54" t="str">
        <f>IF(ISBLANK(Paramètres!$B70),"",COUNTIF(Codes!EP71,1))</f>
        <v/>
      </c>
      <c r="EO64" s="54" t="str">
        <f>IF(ISBLANK(Paramètres!$B70),"",COUNTIF(Codes!EQ71,1))</f>
        <v/>
      </c>
      <c r="EP64" s="54" t="str">
        <f>IF(ISBLANK(Paramètres!$B70),"",COUNTIF(Codes!ER71,1))</f>
        <v/>
      </c>
      <c r="EQ64" s="54" t="str">
        <f>IF(ISBLANK(Paramètres!$B70),"",COUNTIF(Codes!ES71,1))</f>
        <v/>
      </c>
      <c r="ER64" s="54" t="str">
        <f>IF(ISBLANK(Paramètres!$B70),"",COUNTIF(Codes!ET71,1))</f>
        <v/>
      </c>
      <c r="ES64" s="54" t="str">
        <f>IF(ISBLANK(Paramètres!$B70),"",COUNTIF(Codes!EU71,1))</f>
        <v/>
      </c>
      <c r="ET64" s="54" t="str">
        <f>IF(ISBLANK(Paramètres!$B70),"",COUNTIF(Codes!EV71,1))</f>
        <v/>
      </c>
      <c r="EU64" s="54" t="str">
        <f>IF(ISBLANK(Paramètres!$B70),"",COUNTIF(Codes!EW71,1))</f>
        <v/>
      </c>
      <c r="EV64" s="54" t="str">
        <f>IF(ISBLANK(Paramètres!$B70),"",COUNTIF(Codes!EX71,1))</f>
        <v/>
      </c>
      <c r="EW64" s="54" t="str">
        <f>IF(ISBLANK(Paramètres!$B70),"",COUNTIF(Codes!EY71,1))</f>
        <v/>
      </c>
      <c r="EX64" s="54" t="str">
        <f>IF(ISBLANK(Paramètres!$B70),"",COUNTIF(Codes!EZ71,1))</f>
        <v/>
      </c>
      <c r="EY64" s="54" t="str">
        <f>IF(ISBLANK(Paramètres!$B70),"",COUNTIF(Codes!FA71,1))</f>
        <v/>
      </c>
      <c r="EZ64" s="54" t="str">
        <f>IF(ISBLANK(Paramètres!$B70),"",COUNTIF(Codes!FB71,1))</f>
        <v/>
      </c>
      <c r="FA64" s="54" t="str">
        <f>IF(ISBLANK(Paramètres!$B70),"",COUNTIF(Codes!FC71,1))</f>
        <v/>
      </c>
      <c r="FB64" s="54" t="str">
        <f>IF(ISBLANK(Paramètres!$B70),"",COUNTIF(Codes!FD71,1))</f>
        <v/>
      </c>
      <c r="FC64" s="54" t="str">
        <f>IF(ISBLANK(Paramètres!$B70),"",COUNTIF(Codes!FE71,1))</f>
        <v/>
      </c>
      <c r="FD64" s="54" t="str">
        <f>IF(ISBLANK(Paramètres!$B70),"",COUNTIF(Codes!FF71,1))</f>
        <v/>
      </c>
      <c r="FE64" s="54" t="str">
        <f>IF(ISBLANK(Paramètres!$B70),"",COUNTIF(Codes!FG71,1))</f>
        <v/>
      </c>
      <c r="FF64" s="54" t="str">
        <f>IF(ISBLANK(Paramètres!$B70),"",COUNTIF(Codes!FH71,1))</f>
        <v/>
      </c>
      <c r="FG64" s="54" t="str">
        <f>IF(ISBLANK(Paramètres!$B70),"",COUNTIF(Codes!FI71,1))</f>
        <v/>
      </c>
      <c r="FH64" s="54" t="str">
        <f>IF(ISBLANK(Paramètres!$B70),"",COUNTIF(Codes!FJ71,1))</f>
        <v/>
      </c>
      <c r="FI64" s="54" t="str">
        <f>IF(ISBLANK(Paramètres!$B70),"",COUNTIF(Codes!FK71,1))</f>
        <v/>
      </c>
      <c r="FJ64" s="54" t="str">
        <f>IF(ISBLANK(Paramètres!$B70),"",COUNTIF(Codes!FL71,1))</f>
        <v/>
      </c>
      <c r="FK64" s="54" t="str">
        <f>IF(ISBLANK(Paramètres!$B70),"",COUNTIF(Codes!FM71,1))</f>
        <v/>
      </c>
      <c r="FL64" s="54" t="str">
        <f>IF(ISBLANK(Paramètres!$B70),"",COUNTIF(Codes!FN71,1))</f>
        <v/>
      </c>
      <c r="FM64" s="54" t="str">
        <f>IF(ISBLANK(Paramètres!$B70),"",COUNTIF(Codes!FO71,1))</f>
        <v/>
      </c>
      <c r="FN64" s="54" t="str">
        <f>IF(ISBLANK(Paramètres!$B70),"",COUNTIF(Codes!FP71,1))</f>
        <v/>
      </c>
      <c r="FO64" s="54" t="str">
        <f>IF(ISBLANK(Paramètres!$B70),"",COUNTIF(Codes!FQ71,1))</f>
        <v/>
      </c>
      <c r="FP64" s="54" t="str">
        <f>IF(ISBLANK(Paramètres!$B70),"",COUNTIF(Codes!FR71,1))</f>
        <v/>
      </c>
      <c r="FQ64" s="54" t="str">
        <f>IF(ISBLANK(Paramètres!$B70),"",COUNTIF(Codes!FS71,1))</f>
        <v/>
      </c>
      <c r="FR64" s="54" t="str">
        <f>IF(ISBLANK(Paramètres!$B70),"",COUNTIF(Codes!FT71,1))</f>
        <v/>
      </c>
      <c r="FS64" s="54" t="str">
        <f>IF(ISBLANK(Paramètres!$B70),"",COUNTIF(Codes!FU71,1))</f>
        <v/>
      </c>
      <c r="FT64" s="54" t="str">
        <f>IF(ISBLANK(Paramètres!$B70),"",COUNTIF(Codes!FV71,1))</f>
        <v/>
      </c>
      <c r="FU64" s="54" t="str">
        <f>IF(ISBLANK(Paramètres!$B70),"",COUNTIF(Codes!FW71,1))</f>
        <v/>
      </c>
      <c r="FV64" s="54" t="str">
        <f>IF(ISBLANK(Paramètres!$B70),"",COUNTIF(Codes!FX71,1))</f>
        <v/>
      </c>
      <c r="FW64" s="54" t="str">
        <f>IF(ISBLANK(Paramètres!$B70),"",COUNTIF(Codes!FY71,1))</f>
        <v/>
      </c>
      <c r="FX64" s="54" t="str">
        <f>IF(ISBLANK(Paramètres!$B70),"",COUNTIF(Codes!FZ71,1))</f>
        <v/>
      </c>
      <c r="FY64" s="54" t="str">
        <f>IF(ISBLANK(Paramètres!$B70),"",COUNTIF(Codes!GA71,1))</f>
        <v/>
      </c>
      <c r="FZ64" s="54" t="str">
        <f>IF(ISBLANK(Paramètres!$B70),"",COUNTIF(Codes!GB71,1))</f>
        <v/>
      </c>
      <c r="GA64" s="54" t="str">
        <f>IF(ISBLANK(Paramètres!$B70),"",COUNTIF(Codes!GC71,1))</f>
        <v/>
      </c>
      <c r="GB64" s="54" t="str">
        <f>IF(ISBLANK(Paramètres!$B70),"",COUNTIF(Codes!GD71,1))</f>
        <v/>
      </c>
      <c r="GC64" s="54" t="str">
        <f>IF(ISBLANK(Paramètres!$B70),"",COUNTIF(Codes!GE71,1))</f>
        <v/>
      </c>
      <c r="GD64" s="54" t="str">
        <f>IF(ISBLANK(Paramètres!$B70),"",COUNTIF(Codes!GF71,1))</f>
        <v/>
      </c>
      <c r="GE64" s="54" t="str">
        <f>IF(ISBLANK(Paramètres!$B70),"",COUNTIF(Codes!GG71,1))</f>
        <v/>
      </c>
      <c r="GF64" s="54" t="str">
        <f>IF(ISBLANK(Paramètres!$B70),"",COUNTIF(Codes!GH71,1))</f>
        <v/>
      </c>
      <c r="GG64" s="54" t="str">
        <f>IF(ISBLANK(Paramètres!$B70),"",COUNTIF(Codes!GI71,1))</f>
        <v/>
      </c>
      <c r="GH64" s="54" t="str">
        <f>IF(ISBLANK(Paramètres!$B70),"",COUNTIF(Codes!GJ71,1))</f>
        <v/>
      </c>
      <c r="GI64" s="54" t="str">
        <f>IF(ISBLANK(Paramètres!$B70),"",COUNTIF(Codes!GK71,1))</f>
        <v/>
      </c>
      <c r="GJ64" s="54" t="str">
        <f>IF(ISBLANK(Paramètres!$B70),"",COUNTIF(Codes!GL71,1))</f>
        <v/>
      </c>
      <c r="GK64" s="54" t="str">
        <f>IF(ISBLANK(Paramètres!$B70),"",COUNTIF(Codes!GM71,1))</f>
        <v/>
      </c>
      <c r="GL64" s="54" t="str">
        <f>IF(ISBLANK(Paramètres!$B70),"",COUNTIF(Codes!GN71,1))</f>
        <v/>
      </c>
      <c r="GM64" s="54" t="str">
        <f>IF(ISBLANK(Paramètres!B70),"",AVERAGE(B64:CX64))</f>
        <v/>
      </c>
      <c r="GN64" s="54" t="str">
        <f>IF(ISBLANK(Paramètres!B70),"",AVERAGE(CY64:GL64))</f>
        <v/>
      </c>
      <c r="GO64" s="54" t="str">
        <f>IF(ISBLANK(Paramètres!B70),"",AVERAGE(C64:GL64))</f>
        <v/>
      </c>
      <c r="GP64" s="54" t="str">
        <f>IF(ISBLANK(Paramètres!B70),"",AVERAGE(CY64:DZ64))</f>
        <v/>
      </c>
      <c r="GQ64" s="54" t="str">
        <f>IF(ISBLANK(Paramètres!B70),"",AVERAGE(EA64:FK64))</f>
        <v/>
      </c>
      <c r="GR64" s="54" t="str">
        <f>IF(ISBLANK(Paramètres!B70),"",AVERAGE(FL64:FW64))</f>
        <v/>
      </c>
      <c r="GS64" s="54" t="str">
        <f>IF(ISBLANK(Paramètres!B70),"",AVERAGE(FX64:GL64))</f>
        <v/>
      </c>
      <c r="GT64" s="54" t="str">
        <f>IF(ISBLANK(Paramètres!B70),"",AVERAGE(Calculs!M64:R64,Calculs!AN64:AY64,Calculs!BE64:BI64,Calculs!BT64:BX64,Calculs!CD64:CO64))</f>
        <v/>
      </c>
      <c r="GU64" s="54" t="str">
        <f>IF(ISBLANK(Paramètres!B70),"",AVERAGE(Calculs!AI64:AM64,Calculs!BJ64:BP64,Calculs!BY64:CC64))</f>
        <v/>
      </c>
      <c r="GV64" s="54" t="str">
        <f>IF(ISBLANK(Paramètres!B70),"",AVERAGE(Calculs!B64:L64,Calculs!S64:AH64,Calculs!AZ64:BD64,Calculs!BQ64:BS64))</f>
        <v/>
      </c>
      <c r="GW64" s="54" t="str">
        <f>IF(ISBLANK(Paramètres!B70),"",AVERAGE(CP64:CX64))</f>
        <v/>
      </c>
    </row>
    <row r="65" spans="1:205" s="23" customFormat="1" ht="24" customHeight="1" thickBot="1" x14ac:dyDescent="0.4">
      <c r="A65" s="266" t="str">
        <f>Codes!C72</f>
        <v/>
      </c>
      <c r="B65" s="54" t="str">
        <f>IF(ISBLANK(Paramètres!$B71),"",COUNTIF(Codes!D72,1))</f>
        <v/>
      </c>
      <c r="C65" s="54" t="str">
        <f>IF(ISBLANK(Paramètres!$B71),"",COUNTIF(Codes!E72,1))</f>
        <v/>
      </c>
      <c r="D65" s="54" t="str">
        <f>IF(ISBLANK(Paramètres!$B71),"",COUNTIF(Codes!F72,1))</f>
        <v/>
      </c>
      <c r="E65" s="54" t="str">
        <f>IF(ISBLANK(Paramètres!$B71),"",COUNTIF(Codes!G72,1))</f>
        <v/>
      </c>
      <c r="F65" s="54" t="str">
        <f>IF(ISBLANK(Paramètres!$B71),"",COUNTIF(Codes!H72,1))</f>
        <v/>
      </c>
      <c r="G65" s="54" t="str">
        <f>IF(ISBLANK(Paramètres!$B71),"",COUNTIF(Codes!I72,1))</f>
        <v/>
      </c>
      <c r="H65" s="54" t="str">
        <f>IF(ISBLANK(Paramètres!$B71),"",COUNTIF(Codes!J72,1))</f>
        <v/>
      </c>
      <c r="I65" s="54" t="str">
        <f>IF(ISBLANK(Paramètres!$B71),"",COUNTIF(Codes!K72,1))</f>
        <v/>
      </c>
      <c r="J65" s="54" t="str">
        <f>IF(ISBLANK(Paramètres!$B71),"",COUNTIF(Codes!L72,1))</f>
        <v/>
      </c>
      <c r="K65" s="54" t="str">
        <f>IF(ISBLANK(Paramètres!$B71),"",COUNTIF(Codes!M72,1))</f>
        <v/>
      </c>
      <c r="L65" s="54" t="str">
        <f>IF(ISBLANK(Paramètres!$B71),"",COUNTIF(Codes!N72,1))</f>
        <v/>
      </c>
      <c r="M65" s="54" t="str">
        <f>IF(ISBLANK(Paramètres!$B71),"",COUNTIF(Codes!O72,1))</f>
        <v/>
      </c>
      <c r="N65" s="54" t="str">
        <f>IF(ISBLANK(Paramètres!$B71),"",COUNTIF(Codes!P72,1))</f>
        <v/>
      </c>
      <c r="O65" s="54" t="str">
        <f>IF(ISBLANK(Paramètres!$B71),"",COUNTIF(Codes!Q72,1))</f>
        <v/>
      </c>
      <c r="P65" s="54" t="str">
        <f>IF(ISBLANK(Paramètres!$B71),"",COUNTIF(Codes!R72,1))</f>
        <v/>
      </c>
      <c r="Q65" s="54" t="str">
        <f>IF(ISBLANK(Paramètres!$B71),"",COUNTIF(Codes!S72,1))</f>
        <v/>
      </c>
      <c r="R65" s="54" t="str">
        <f>IF(ISBLANK(Paramètres!$B71),"",COUNTIF(Codes!T72,1))</f>
        <v/>
      </c>
      <c r="S65" s="54" t="str">
        <f>IF(ISBLANK(Paramètres!$B71),"",COUNTIF(Codes!U72,1))</f>
        <v/>
      </c>
      <c r="T65" s="54" t="str">
        <f>IF(ISBLANK(Paramètres!$B71),"",COUNTIF(Codes!V72,1))</f>
        <v/>
      </c>
      <c r="U65" s="54" t="str">
        <f>IF(ISBLANK(Paramètres!$B71),"",COUNTIF(Codes!W72,1))</f>
        <v/>
      </c>
      <c r="V65" s="54" t="str">
        <f>IF(ISBLANK(Paramètres!$B71),"",COUNTIF(Codes!X72,1))</f>
        <v/>
      </c>
      <c r="W65" s="54" t="str">
        <f>IF(ISBLANK(Paramètres!$B71),"",COUNTIF(Codes!Y72,1))</f>
        <v/>
      </c>
      <c r="X65" s="54" t="str">
        <f>IF(ISBLANK(Paramètres!$B71),"",COUNTIF(Codes!Z72,1))</f>
        <v/>
      </c>
      <c r="Y65" s="54" t="str">
        <f>IF(ISBLANK(Paramètres!$B71),"",COUNTIF(Codes!AA72,1))</f>
        <v/>
      </c>
      <c r="Z65" s="54" t="str">
        <f>IF(ISBLANK(Paramètres!$B71),"",COUNTIF(Codes!AB72,1))</f>
        <v/>
      </c>
      <c r="AA65" s="54" t="str">
        <f>IF(ISBLANK(Paramètres!$B71),"",COUNTIF(Codes!AC72,1))</f>
        <v/>
      </c>
      <c r="AB65" s="54" t="str">
        <f>IF(ISBLANK(Paramètres!$B71),"",COUNTIF(Codes!AD72,1))</f>
        <v/>
      </c>
      <c r="AC65" s="54" t="str">
        <f>IF(ISBLANK(Paramètres!$B71),"",COUNTIF(Codes!AE72,1))</f>
        <v/>
      </c>
      <c r="AD65" s="54" t="str">
        <f>IF(ISBLANK(Paramètres!$B71),"",COUNTIF(Codes!AF72,1))</f>
        <v/>
      </c>
      <c r="AE65" s="54" t="str">
        <f>IF(ISBLANK(Paramètres!$B71),"",COUNTIF(Codes!AG72,1))</f>
        <v/>
      </c>
      <c r="AF65" s="54" t="str">
        <f>IF(ISBLANK(Paramètres!$B71),"",COUNTIF(Codes!AH72,1))</f>
        <v/>
      </c>
      <c r="AG65" s="54" t="str">
        <f>IF(ISBLANK(Paramètres!$B71),"",COUNTIF(Codes!AI72,1))</f>
        <v/>
      </c>
      <c r="AH65" s="54" t="str">
        <f>IF(ISBLANK(Paramètres!$B71),"",COUNTIF(Codes!AJ72,1))</f>
        <v/>
      </c>
      <c r="AI65" s="54" t="str">
        <f>IF(ISBLANK(Paramètres!$B71),"",COUNTIF(Codes!AK72,1))</f>
        <v/>
      </c>
      <c r="AJ65" s="54" t="str">
        <f>IF(ISBLANK(Paramètres!$B71),"",COUNTIF(Codes!AL72,1))</f>
        <v/>
      </c>
      <c r="AK65" s="54" t="str">
        <f>IF(ISBLANK(Paramètres!$B71),"",COUNTIF(Codes!AM72,1))</f>
        <v/>
      </c>
      <c r="AL65" s="54" t="str">
        <f>IF(ISBLANK(Paramètres!$B71),"",COUNTIF(Codes!AN72,1))</f>
        <v/>
      </c>
      <c r="AM65" s="54" t="str">
        <f>IF(ISBLANK(Paramètres!$B71),"",COUNTIF(Codes!AO72,1))</f>
        <v/>
      </c>
      <c r="AN65" s="54" t="str">
        <f>IF(ISBLANK(Paramètres!$B71),"",COUNTIF(Codes!AP72,1))</f>
        <v/>
      </c>
      <c r="AO65" s="54" t="str">
        <f>IF(ISBLANK(Paramètres!$B71),"",COUNTIF(Codes!AQ72,1))</f>
        <v/>
      </c>
      <c r="AP65" s="54" t="str">
        <f>IF(ISBLANK(Paramètres!$B71),"",COUNTIF(Codes!AR72,1))</f>
        <v/>
      </c>
      <c r="AQ65" s="54" t="str">
        <f>IF(ISBLANK(Paramètres!$B71),"",COUNTIF(Codes!AS72,1))</f>
        <v/>
      </c>
      <c r="AR65" s="54" t="str">
        <f>IF(ISBLANK(Paramètres!$B71),"",COUNTIF(Codes!AT72,1))</f>
        <v/>
      </c>
      <c r="AS65" s="54" t="str">
        <f>IF(ISBLANK(Paramètres!$B71),"",COUNTIF(Codes!AU72,1))</f>
        <v/>
      </c>
      <c r="AT65" s="54" t="str">
        <f>IF(ISBLANK(Paramètres!$B71),"",COUNTIF(Codes!AV72,1))</f>
        <v/>
      </c>
      <c r="AU65" s="54" t="str">
        <f>IF(ISBLANK(Paramètres!$B71),"",COUNTIF(Codes!AW72,1))</f>
        <v/>
      </c>
      <c r="AV65" s="54" t="str">
        <f>IF(ISBLANK(Paramètres!$B71),"",COUNTIF(Codes!AX72,1))</f>
        <v/>
      </c>
      <c r="AW65" s="54" t="str">
        <f>IF(ISBLANK(Paramètres!$B71),"",COUNTIF(Codes!AY72,1))</f>
        <v/>
      </c>
      <c r="AX65" s="54" t="str">
        <f>IF(ISBLANK(Paramètres!$B71),"",COUNTIF(Codes!AZ72,1))</f>
        <v/>
      </c>
      <c r="AY65" s="54" t="str">
        <f>IF(ISBLANK(Paramètres!$B71),"",COUNTIF(Codes!BA72,1))</f>
        <v/>
      </c>
      <c r="AZ65" s="54" t="str">
        <f>IF(ISBLANK(Paramètres!$B71),"",COUNTIF(Codes!BB72,1))</f>
        <v/>
      </c>
      <c r="BA65" s="54" t="str">
        <f>IF(ISBLANK(Paramètres!$B71),"",COUNTIF(Codes!BC72,1))</f>
        <v/>
      </c>
      <c r="BB65" s="54" t="str">
        <f>IF(ISBLANK(Paramètres!$B71),"",COUNTIF(Codes!BD72,1))</f>
        <v/>
      </c>
      <c r="BC65" s="54" t="str">
        <f>IF(ISBLANK(Paramètres!$B71),"",COUNTIF(Codes!BE72,1))</f>
        <v/>
      </c>
      <c r="BD65" s="54" t="str">
        <f>IF(ISBLANK(Paramètres!$B71),"",COUNTIF(Codes!BF72,1))</f>
        <v/>
      </c>
      <c r="BE65" s="54" t="str">
        <f>IF(ISBLANK(Paramètres!$B71),"",COUNTIF(Codes!BG72,1))</f>
        <v/>
      </c>
      <c r="BF65" s="54" t="str">
        <f>IF(ISBLANK(Paramètres!$B71),"",COUNTIF(Codes!BH72,1))</f>
        <v/>
      </c>
      <c r="BG65" s="54" t="str">
        <f>IF(ISBLANK(Paramètres!$B71),"",COUNTIF(Codes!BI72,1))</f>
        <v/>
      </c>
      <c r="BH65" s="54" t="str">
        <f>IF(ISBLANK(Paramètres!$B71),"",COUNTIF(Codes!BJ72,1))</f>
        <v/>
      </c>
      <c r="BI65" s="54" t="str">
        <f>IF(ISBLANK(Paramètres!$B71),"",COUNTIF(Codes!BK72,1))</f>
        <v/>
      </c>
      <c r="BJ65" s="54" t="str">
        <f>IF(ISBLANK(Paramètres!$B71),"",COUNTIF(Codes!BL72,1))</f>
        <v/>
      </c>
      <c r="BK65" s="54" t="str">
        <f>IF(ISBLANK(Paramètres!$B71),"",COUNTIF(Codes!BM72,1))</f>
        <v/>
      </c>
      <c r="BL65" s="54" t="str">
        <f>IF(ISBLANK(Paramètres!$B71),"",COUNTIF(Codes!BN72,1))</f>
        <v/>
      </c>
      <c r="BM65" s="54" t="str">
        <f>IF(ISBLANK(Paramètres!$B71),"",COUNTIF(Codes!BO72,1))</f>
        <v/>
      </c>
      <c r="BN65" s="54" t="str">
        <f>IF(ISBLANK(Paramètres!$B71),"",COUNTIF(Codes!BP72,1))</f>
        <v/>
      </c>
      <c r="BO65" s="54" t="str">
        <f>IF(ISBLANK(Paramètres!$B71),"",COUNTIF(Codes!BQ72,1))</f>
        <v/>
      </c>
      <c r="BP65" s="54" t="str">
        <f>IF(ISBLANK(Paramètres!$B71),"",COUNTIF(Codes!BR72,1))</f>
        <v/>
      </c>
      <c r="BQ65" s="54" t="str">
        <f>IF(ISBLANK(Paramètres!$B71),"",COUNTIF(Codes!BS72,1))</f>
        <v/>
      </c>
      <c r="BR65" s="54" t="str">
        <f>IF(ISBLANK(Paramètres!$B71),"",COUNTIF(Codes!BT72,1))</f>
        <v/>
      </c>
      <c r="BS65" s="54" t="str">
        <f>IF(ISBLANK(Paramètres!$B71),"",COUNTIF(Codes!BU72,1))</f>
        <v/>
      </c>
      <c r="BT65" s="54" t="str">
        <f>IF(ISBLANK(Paramètres!$B71),"",COUNTIF(Codes!BV72,1))</f>
        <v/>
      </c>
      <c r="BU65" s="54" t="str">
        <f>IF(ISBLANK(Paramètres!$B71),"",COUNTIF(Codes!BW72,1))</f>
        <v/>
      </c>
      <c r="BV65" s="54" t="str">
        <f>IF(ISBLANK(Paramètres!$B71),"",COUNTIF(Codes!BX72,1))</f>
        <v/>
      </c>
      <c r="BW65" s="54" t="str">
        <f>IF(ISBLANK(Paramètres!$B71),"",COUNTIF(Codes!BY72,1))</f>
        <v/>
      </c>
      <c r="BX65" s="54" t="str">
        <f>IF(ISBLANK(Paramètres!$B71),"",COUNTIF(Codes!BZ72,1))</f>
        <v/>
      </c>
      <c r="BY65" s="54" t="str">
        <f>IF(ISBLANK(Paramètres!$B71),"",COUNTIF(Codes!CA72,1))</f>
        <v/>
      </c>
      <c r="BZ65" s="54" t="str">
        <f>IF(ISBLANK(Paramètres!$B71),"",COUNTIF(Codes!CB72,1))</f>
        <v/>
      </c>
      <c r="CA65" s="54" t="str">
        <f>IF(ISBLANK(Paramètres!$B71),"",COUNTIF(Codes!CC72,1))</f>
        <v/>
      </c>
      <c r="CB65" s="54" t="str">
        <f>IF(ISBLANK(Paramètres!$B71),"",COUNTIF(Codes!CD72,1))</f>
        <v/>
      </c>
      <c r="CC65" s="54" t="str">
        <f>IF(ISBLANK(Paramètres!$B71),"",COUNTIF(Codes!CE72,1))</f>
        <v/>
      </c>
      <c r="CD65" s="54" t="str">
        <f>IF(ISBLANK(Paramètres!$B71),"",COUNTIF(Codes!CF72,1))</f>
        <v/>
      </c>
      <c r="CE65" s="54" t="str">
        <f>IF(ISBLANK(Paramètres!$B71),"",COUNTIF(Codes!CG72,1))</f>
        <v/>
      </c>
      <c r="CF65" s="54" t="str">
        <f>IF(ISBLANK(Paramètres!$B71),"",COUNTIF(Codes!CH72,1))</f>
        <v/>
      </c>
      <c r="CG65" s="54" t="str">
        <f>IF(ISBLANK(Paramètres!$B71),"",COUNTIF(Codes!CI72,1))</f>
        <v/>
      </c>
      <c r="CH65" s="54" t="str">
        <f>IF(ISBLANK(Paramètres!$B71),"",COUNTIF(Codes!CJ72,1))</f>
        <v/>
      </c>
      <c r="CI65" s="54" t="str">
        <f>IF(ISBLANK(Paramètres!$B71),"",COUNTIF(Codes!CK72,1))</f>
        <v/>
      </c>
      <c r="CJ65" s="54" t="str">
        <f>IF(ISBLANK(Paramètres!$B71),"",COUNTIF(Codes!CL72,1))</f>
        <v/>
      </c>
      <c r="CK65" s="54" t="str">
        <f>IF(ISBLANK(Paramètres!$B71),"",COUNTIF(Codes!CM72,1))</f>
        <v/>
      </c>
      <c r="CL65" s="54" t="str">
        <f>IF(ISBLANK(Paramètres!$B71),"",COUNTIF(Codes!CN72,1))</f>
        <v/>
      </c>
      <c r="CM65" s="54" t="str">
        <f>IF(ISBLANK(Paramètres!$B71),"",COUNTIF(Codes!CO72,1))</f>
        <v/>
      </c>
      <c r="CN65" s="54" t="str">
        <f>IF(ISBLANK(Paramètres!$B71),"",COUNTIF(Codes!CP72,1))</f>
        <v/>
      </c>
      <c r="CO65" s="54" t="str">
        <f>IF(ISBLANK(Paramètres!$B71),"",COUNTIF(Codes!CQ72,1))</f>
        <v/>
      </c>
      <c r="CP65" s="54" t="str">
        <f>IF(ISBLANK(Paramètres!$B71),"",COUNTIF(Codes!CR72,1))</f>
        <v/>
      </c>
      <c r="CQ65" s="54" t="str">
        <f>IF(ISBLANK(Paramètres!$B71),"",COUNTIF(Codes!CS72,1))</f>
        <v/>
      </c>
      <c r="CR65" s="54" t="str">
        <f>IF(ISBLANK(Paramètres!$B71),"",COUNTIF(Codes!CT72,1))</f>
        <v/>
      </c>
      <c r="CS65" s="54" t="str">
        <f>IF(ISBLANK(Paramètres!$B71),"",COUNTIF(Codes!CU72,1))</f>
        <v/>
      </c>
      <c r="CT65" s="54" t="str">
        <f>IF(ISBLANK(Paramètres!$B71),"",COUNTIF(Codes!CV72,1))</f>
        <v/>
      </c>
      <c r="CU65" s="54" t="str">
        <f>IF(ISBLANK(Paramètres!$B71),"",COUNTIF(Codes!CW72,1))</f>
        <v/>
      </c>
      <c r="CV65" s="54" t="str">
        <f>IF(ISBLANK(Paramètres!$B71),"",COUNTIF(Codes!CX72,1))</f>
        <v/>
      </c>
      <c r="CW65" s="54" t="str">
        <f>IF(ISBLANK(Paramètres!$B71),"",COUNTIF(Codes!CY72,1))</f>
        <v/>
      </c>
      <c r="CX65" s="54" t="str">
        <f>IF(ISBLANK(Paramètres!$B71),"",COUNTIF(Codes!CZ72,1))</f>
        <v/>
      </c>
      <c r="CY65" s="54" t="str">
        <f>IF(ISBLANK(Paramètres!$B71),"",COUNTIF(Codes!DA72,1))</f>
        <v/>
      </c>
      <c r="CZ65" s="54" t="str">
        <f>IF(ISBLANK(Paramètres!$B71),"",COUNTIF(Codes!DB72,1))</f>
        <v/>
      </c>
      <c r="DA65" s="54" t="str">
        <f>IF(ISBLANK(Paramètres!$B71),"",COUNTIF(Codes!DC72,1))</f>
        <v/>
      </c>
      <c r="DB65" s="54" t="str">
        <f>IF(ISBLANK(Paramètres!$B71),"",COUNTIF(Codes!DD72,1))</f>
        <v/>
      </c>
      <c r="DC65" s="54" t="str">
        <f>IF(ISBLANK(Paramètres!$B71),"",COUNTIF(Codes!DE72,1))</f>
        <v/>
      </c>
      <c r="DD65" s="54" t="str">
        <f>IF(ISBLANK(Paramètres!$B71),"",COUNTIF(Codes!DF72,1))</f>
        <v/>
      </c>
      <c r="DE65" s="54" t="str">
        <f>IF(ISBLANK(Paramètres!$B71),"",COUNTIF(Codes!DG72,1))</f>
        <v/>
      </c>
      <c r="DF65" s="54" t="str">
        <f>IF(ISBLANK(Paramètres!$B71),"",COUNTIF(Codes!DH72,1))</f>
        <v/>
      </c>
      <c r="DG65" s="54" t="str">
        <f>IF(ISBLANK(Paramètres!$B71),"",COUNTIF(Codes!DI72,1))</f>
        <v/>
      </c>
      <c r="DH65" s="54" t="str">
        <f>IF(ISBLANK(Paramètres!$B71),"",COUNTIF(Codes!DJ72,1))</f>
        <v/>
      </c>
      <c r="DI65" s="54" t="str">
        <f>IF(ISBLANK(Paramètres!$B71),"",COUNTIF(Codes!DK72,1))</f>
        <v/>
      </c>
      <c r="DJ65" s="54" t="str">
        <f>IF(ISBLANK(Paramètres!$B71),"",COUNTIF(Codes!DL72,1))</f>
        <v/>
      </c>
      <c r="DK65" s="54" t="str">
        <f>IF(ISBLANK(Paramètres!$B71),"",COUNTIF(Codes!DM72,1))</f>
        <v/>
      </c>
      <c r="DL65" s="54" t="str">
        <f>IF(ISBLANK(Paramètres!$B71),"",COUNTIF(Codes!DN72,1))</f>
        <v/>
      </c>
      <c r="DM65" s="54" t="str">
        <f>IF(ISBLANK(Paramètres!$B71),"",COUNTIF(Codes!DO72,1))</f>
        <v/>
      </c>
      <c r="DN65" s="54" t="str">
        <f>IF(ISBLANK(Paramètres!$B71),"",COUNTIF(Codes!DP72,1))</f>
        <v/>
      </c>
      <c r="DO65" s="54" t="str">
        <f>IF(ISBLANK(Paramètres!$B71),"",COUNTIF(Codes!DQ72,1))</f>
        <v/>
      </c>
      <c r="DP65" s="54" t="str">
        <f>IF(ISBLANK(Paramètres!$B71),"",COUNTIF(Codes!DR72,1))</f>
        <v/>
      </c>
      <c r="DQ65" s="54" t="str">
        <f>IF(ISBLANK(Paramètres!$B71),"",COUNTIF(Codes!DS72,1))</f>
        <v/>
      </c>
      <c r="DR65" s="54" t="str">
        <f>IF(ISBLANK(Paramètres!$B71),"",COUNTIF(Codes!DT72,1))</f>
        <v/>
      </c>
      <c r="DS65" s="54" t="str">
        <f>IF(ISBLANK(Paramètres!$B71),"",COUNTIF(Codes!DU72,1))</f>
        <v/>
      </c>
      <c r="DT65" s="54" t="str">
        <f>IF(ISBLANK(Paramètres!$B71),"",COUNTIF(Codes!DV72,1))</f>
        <v/>
      </c>
      <c r="DU65" s="54" t="str">
        <f>IF(ISBLANK(Paramètres!$B71),"",COUNTIF(Codes!DW72,1))</f>
        <v/>
      </c>
      <c r="DV65" s="54" t="str">
        <f>IF(ISBLANK(Paramètres!$B71),"",COUNTIF(Codes!DX72,1))</f>
        <v/>
      </c>
      <c r="DW65" s="54" t="str">
        <f>IF(ISBLANK(Paramètres!$B71),"",COUNTIF(Codes!DY72,1))</f>
        <v/>
      </c>
      <c r="DX65" s="54" t="str">
        <f>IF(ISBLANK(Paramètres!$B71),"",COUNTIF(Codes!DZ72,1))</f>
        <v/>
      </c>
      <c r="DY65" s="54" t="str">
        <f>IF(ISBLANK(Paramètres!$B71),"",COUNTIF(Codes!EA72,1))</f>
        <v/>
      </c>
      <c r="DZ65" s="54" t="str">
        <f>IF(ISBLANK(Paramètres!$B71),"",COUNTIF(Codes!EB72,1))</f>
        <v/>
      </c>
      <c r="EA65" s="54" t="str">
        <f>IF(ISBLANK(Paramètres!$B71),"",COUNTIF(Codes!EC72,1))</f>
        <v/>
      </c>
      <c r="EB65" s="54" t="str">
        <f>IF(ISBLANK(Paramètres!$B71),"",COUNTIF(Codes!ED72,1))</f>
        <v/>
      </c>
      <c r="EC65" s="54" t="str">
        <f>IF(ISBLANK(Paramètres!$B71),"",COUNTIF(Codes!EE72,1))</f>
        <v/>
      </c>
      <c r="ED65" s="54" t="str">
        <f>IF(ISBLANK(Paramètres!$B71),"",COUNTIF(Codes!EF72,1))</f>
        <v/>
      </c>
      <c r="EE65" s="54" t="str">
        <f>IF(ISBLANK(Paramètres!$B71),"",COUNTIF(Codes!EG72,1))</f>
        <v/>
      </c>
      <c r="EF65" s="54" t="str">
        <f>IF(ISBLANK(Paramètres!$B71),"",COUNTIF(Codes!EH72,1))</f>
        <v/>
      </c>
      <c r="EG65" s="54" t="str">
        <f>IF(ISBLANK(Paramètres!$B71),"",COUNTIF(Codes!EI72,1))</f>
        <v/>
      </c>
      <c r="EH65" s="54" t="str">
        <f>IF(ISBLANK(Paramètres!$B71),"",COUNTIF(Codes!EJ72,1))</f>
        <v/>
      </c>
      <c r="EI65" s="54" t="str">
        <f>IF(ISBLANK(Paramètres!$B71),"",COUNTIF(Codes!EK72,1))</f>
        <v/>
      </c>
      <c r="EJ65" s="54" t="str">
        <f>IF(ISBLANK(Paramètres!$B71),"",COUNTIF(Codes!EL72,1))</f>
        <v/>
      </c>
      <c r="EK65" s="54" t="str">
        <f>IF(ISBLANK(Paramètres!$B71),"",COUNTIF(Codes!EM72,1))</f>
        <v/>
      </c>
      <c r="EL65" s="54" t="str">
        <f>IF(ISBLANK(Paramètres!$B71),"",COUNTIF(Codes!EN72,1))</f>
        <v/>
      </c>
      <c r="EM65" s="54" t="str">
        <f>IF(ISBLANK(Paramètres!$B71),"",COUNTIF(Codes!EO72,1))</f>
        <v/>
      </c>
      <c r="EN65" s="54" t="str">
        <f>IF(ISBLANK(Paramètres!$B71),"",COUNTIF(Codes!EP72,1))</f>
        <v/>
      </c>
      <c r="EO65" s="54" t="str">
        <f>IF(ISBLANK(Paramètres!$B71),"",COUNTIF(Codes!EQ72,1))</f>
        <v/>
      </c>
      <c r="EP65" s="54" t="str">
        <f>IF(ISBLANK(Paramètres!$B71),"",COUNTIF(Codes!ER72,1))</f>
        <v/>
      </c>
      <c r="EQ65" s="54" t="str">
        <f>IF(ISBLANK(Paramètres!$B71),"",COUNTIF(Codes!ES72,1))</f>
        <v/>
      </c>
      <c r="ER65" s="54" t="str">
        <f>IF(ISBLANK(Paramètres!$B71),"",COUNTIF(Codes!ET72,1))</f>
        <v/>
      </c>
      <c r="ES65" s="54" t="str">
        <f>IF(ISBLANK(Paramètres!$B71),"",COUNTIF(Codes!EU72,1))</f>
        <v/>
      </c>
      <c r="ET65" s="54" t="str">
        <f>IF(ISBLANK(Paramètres!$B71),"",COUNTIF(Codes!EV72,1))</f>
        <v/>
      </c>
      <c r="EU65" s="54" t="str">
        <f>IF(ISBLANK(Paramètres!$B71),"",COUNTIF(Codes!EW72,1))</f>
        <v/>
      </c>
      <c r="EV65" s="54" t="str">
        <f>IF(ISBLANK(Paramètres!$B71),"",COUNTIF(Codes!EX72,1))</f>
        <v/>
      </c>
      <c r="EW65" s="54" t="str">
        <f>IF(ISBLANK(Paramètres!$B71),"",COUNTIF(Codes!EY72,1))</f>
        <v/>
      </c>
      <c r="EX65" s="54" t="str">
        <f>IF(ISBLANK(Paramètres!$B71),"",COUNTIF(Codes!EZ72,1))</f>
        <v/>
      </c>
      <c r="EY65" s="54" t="str">
        <f>IF(ISBLANK(Paramètres!$B71),"",COUNTIF(Codes!FA72,1))</f>
        <v/>
      </c>
      <c r="EZ65" s="54" t="str">
        <f>IF(ISBLANK(Paramètres!$B71),"",COUNTIF(Codes!FB72,1))</f>
        <v/>
      </c>
      <c r="FA65" s="54" t="str">
        <f>IF(ISBLANK(Paramètres!$B71),"",COUNTIF(Codes!FC72,1))</f>
        <v/>
      </c>
      <c r="FB65" s="54" t="str">
        <f>IF(ISBLANK(Paramètres!$B71),"",COUNTIF(Codes!FD72,1))</f>
        <v/>
      </c>
      <c r="FC65" s="54" t="str">
        <f>IF(ISBLANK(Paramètres!$B71),"",COUNTIF(Codes!FE72,1))</f>
        <v/>
      </c>
      <c r="FD65" s="54" t="str">
        <f>IF(ISBLANK(Paramètres!$B71),"",COUNTIF(Codes!FF72,1))</f>
        <v/>
      </c>
      <c r="FE65" s="54" t="str">
        <f>IF(ISBLANK(Paramètres!$B71),"",COUNTIF(Codes!FG72,1))</f>
        <v/>
      </c>
      <c r="FF65" s="54" t="str">
        <f>IF(ISBLANK(Paramètres!$B71),"",COUNTIF(Codes!FH72,1))</f>
        <v/>
      </c>
      <c r="FG65" s="54" t="str">
        <f>IF(ISBLANK(Paramètres!$B71),"",COUNTIF(Codes!FI72,1))</f>
        <v/>
      </c>
      <c r="FH65" s="54" t="str">
        <f>IF(ISBLANK(Paramètres!$B71),"",COUNTIF(Codes!FJ72,1))</f>
        <v/>
      </c>
      <c r="FI65" s="54" t="str">
        <f>IF(ISBLANK(Paramètres!$B71),"",COUNTIF(Codes!FK72,1))</f>
        <v/>
      </c>
      <c r="FJ65" s="54" t="str">
        <f>IF(ISBLANK(Paramètres!$B71),"",COUNTIF(Codes!FL72,1))</f>
        <v/>
      </c>
      <c r="FK65" s="54" t="str">
        <f>IF(ISBLANK(Paramètres!$B71),"",COUNTIF(Codes!FM72,1))</f>
        <v/>
      </c>
      <c r="FL65" s="54" t="str">
        <f>IF(ISBLANK(Paramètres!$B71),"",COUNTIF(Codes!FN72,1))</f>
        <v/>
      </c>
      <c r="FM65" s="54" t="str">
        <f>IF(ISBLANK(Paramètres!$B71),"",COUNTIF(Codes!FO72,1))</f>
        <v/>
      </c>
      <c r="FN65" s="54" t="str">
        <f>IF(ISBLANK(Paramètres!$B71),"",COUNTIF(Codes!FP72,1))</f>
        <v/>
      </c>
      <c r="FO65" s="54" t="str">
        <f>IF(ISBLANK(Paramètres!$B71),"",COUNTIF(Codes!FQ72,1))</f>
        <v/>
      </c>
      <c r="FP65" s="54" t="str">
        <f>IF(ISBLANK(Paramètres!$B71),"",COUNTIF(Codes!FR72,1))</f>
        <v/>
      </c>
      <c r="FQ65" s="54" t="str">
        <f>IF(ISBLANK(Paramètres!$B71),"",COUNTIF(Codes!FS72,1))</f>
        <v/>
      </c>
      <c r="FR65" s="54" t="str">
        <f>IF(ISBLANK(Paramètres!$B71),"",COUNTIF(Codes!FT72,1))</f>
        <v/>
      </c>
      <c r="FS65" s="54" t="str">
        <f>IF(ISBLANK(Paramètres!$B71),"",COUNTIF(Codes!FU72,1))</f>
        <v/>
      </c>
      <c r="FT65" s="54" t="str">
        <f>IF(ISBLANK(Paramètres!$B71),"",COUNTIF(Codes!FV72,1))</f>
        <v/>
      </c>
      <c r="FU65" s="54" t="str">
        <f>IF(ISBLANK(Paramètres!$B71),"",COUNTIF(Codes!FW72,1))</f>
        <v/>
      </c>
      <c r="FV65" s="54" t="str">
        <f>IF(ISBLANK(Paramètres!$B71),"",COUNTIF(Codes!FX72,1))</f>
        <v/>
      </c>
      <c r="FW65" s="54" t="str">
        <f>IF(ISBLANK(Paramètres!$B71),"",COUNTIF(Codes!FY72,1))</f>
        <v/>
      </c>
      <c r="FX65" s="54" t="str">
        <f>IF(ISBLANK(Paramètres!$B71),"",COUNTIF(Codes!FZ72,1))</f>
        <v/>
      </c>
      <c r="FY65" s="54" t="str">
        <f>IF(ISBLANK(Paramètres!$B71),"",COUNTIF(Codes!GA72,1))</f>
        <v/>
      </c>
      <c r="FZ65" s="54" t="str">
        <f>IF(ISBLANK(Paramètres!$B71),"",COUNTIF(Codes!GB72,1))</f>
        <v/>
      </c>
      <c r="GA65" s="54" t="str">
        <f>IF(ISBLANK(Paramètres!$B71),"",COUNTIF(Codes!GC72,1))</f>
        <v/>
      </c>
      <c r="GB65" s="54" t="str">
        <f>IF(ISBLANK(Paramètres!$B71),"",COUNTIF(Codes!GD72,1))</f>
        <v/>
      </c>
      <c r="GC65" s="54" t="str">
        <f>IF(ISBLANK(Paramètres!$B71),"",COUNTIF(Codes!GE72,1))</f>
        <v/>
      </c>
      <c r="GD65" s="54" t="str">
        <f>IF(ISBLANK(Paramètres!$B71),"",COUNTIF(Codes!GF72,1))</f>
        <v/>
      </c>
      <c r="GE65" s="54" t="str">
        <f>IF(ISBLANK(Paramètres!$B71),"",COUNTIF(Codes!GG72,1))</f>
        <v/>
      </c>
      <c r="GF65" s="54" t="str">
        <f>IF(ISBLANK(Paramètres!$B71),"",COUNTIF(Codes!GH72,1))</f>
        <v/>
      </c>
      <c r="GG65" s="54" t="str">
        <f>IF(ISBLANK(Paramètres!$B71),"",COUNTIF(Codes!GI72,1))</f>
        <v/>
      </c>
      <c r="GH65" s="54" t="str">
        <f>IF(ISBLANK(Paramètres!$B71),"",COUNTIF(Codes!GJ72,1))</f>
        <v/>
      </c>
      <c r="GI65" s="54" t="str">
        <f>IF(ISBLANK(Paramètres!$B71),"",COUNTIF(Codes!GK72,1))</f>
        <v/>
      </c>
      <c r="GJ65" s="54" t="str">
        <f>IF(ISBLANK(Paramètres!$B71),"",COUNTIF(Codes!GL72,1))</f>
        <v/>
      </c>
      <c r="GK65" s="54" t="str">
        <f>IF(ISBLANK(Paramètres!$B71),"",COUNTIF(Codes!GM72,1))</f>
        <v/>
      </c>
      <c r="GL65" s="54" t="str">
        <f>IF(ISBLANK(Paramètres!$B71),"",COUNTIF(Codes!GN72,1))</f>
        <v/>
      </c>
      <c r="GM65" s="54" t="str">
        <f>IF(ISBLANK(Paramètres!B71),"",AVERAGE(B65:CX65))</f>
        <v/>
      </c>
      <c r="GN65" s="54" t="str">
        <f>IF(ISBLANK(Paramètres!B71),"",AVERAGE(CY65:GL65))</f>
        <v/>
      </c>
      <c r="GO65" s="54" t="str">
        <f>IF(ISBLANK(Paramètres!B71),"",AVERAGE(C65:GL65))</f>
        <v/>
      </c>
      <c r="GP65" s="54" t="str">
        <f>IF(ISBLANK(Paramètres!B71),"",AVERAGE(CY65:DZ65))</f>
        <v/>
      </c>
      <c r="GQ65" s="54" t="str">
        <f>IF(ISBLANK(Paramètres!B71),"",AVERAGE(EA65:FK65))</f>
        <v/>
      </c>
      <c r="GR65" s="54" t="str">
        <f>IF(ISBLANK(Paramètres!B71),"",AVERAGE(FL65:FW65))</f>
        <v/>
      </c>
      <c r="GS65" s="54" t="str">
        <f>IF(ISBLANK(Paramètres!B71),"",AVERAGE(FX65:GL65))</f>
        <v/>
      </c>
      <c r="GT65" s="54" t="str">
        <f>IF(ISBLANK(Paramètres!B71),"",AVERAGE(Calculs!M65:R65,Calculs!AN65:AY65,Calculs!BE65:BI65,Calculs!BT65:BX65,Calculs!CD65:CO65))</f>
        <v/>
      </c>
      <c r="GU65" s="54" t="str">
        <f>IF(ISBLANK(Paramètres!B71),"",AVERAGE(Calculs!AI65:AM65,Calculs!BJ65:BP65,Calculs!BY65:CC65))</f>
        <v/>
      </c>
      <c r="GV65" s="54" t="str">
        <f>IF(ISBLANK(Paramètres!B71),"",AVERAGE(Calculs!B65:L65,Calculs!S65:AH65,Calculs!AZ65:BD65,Calculs!BQ65:BS65))</f>
        <v/>
      </c>
      <c r="GW65" s="54" t="str">
        <f>IF(ISBLANK(Paramètres!B71),"",AVERAGE(CP65:CX65))</f>
        <v/>
      </c>
    </row>
    <row r="66" spans="1:205" s="23" customFormat="1" ht="24" customHeight="1" thickBot="1" x14ac:dyDescent="0.4">
      <c r="A66" s="266" t="str">
        <f>Codes!C73</f>
        <v/>
      </c>
      <c r="B66" s="54" t="str">
        <f>IF(ISBLANK(Paramètres!$B72),"",COUNTIF(Codes!D73,1))</f>
        <v/>
      </c>
      <c r="C66" s="54" t="str">
        <f>IF(ISBLANK(Paramètres!$B72),"",COUNTIF(Codes!E73,1))</f>
        <v/>
      </c>
      <c r="D66" s="54" t="str">
        <f>IF(ISBLANK(Paramètres!$B72),"",COUNTIF(Codes!F73,1))</f>
        <v/>
      </c>
      <c r="E66" s="54" t="str">
        <f>IF(ISBLANK(Paramètres!$B72),"",COUNTIF(Codes!G73,1))</f>
        <v/>
      </c>
      <c r="F66" s="54" t="str">
        <f>IF(ISBLANK(Paramètres!$B72),"",COUNTIF(Codes!H73,1))</f>
        <v/>
      </c>
      <c r="G66" s="54" t="str">
        <f>IF(ISBLANK(Paramètres!$B72),"",COUNTIF(Codes!I73,1))</f>
        <v/>
      </c>
      <c r="H66" s="54" t="str">
        <f>IF(ISBLANK(Paramètres!$B72),"",COUNTIF(Codes!J73,1))</f>
        <v/>
      </c>
      <c r="I66" s="54" t="str">
        <f>IF(ISBLANK(Paramètres!$B72),"",COUNTIF(Codes!K73,1))</f>
        <v/>
      </c>
      <c r="J66" s="54" t="str">
        <f>IF(ISBLANK(Paramètres!$B72),"",COUNTIF(Codes!L73,1))</f>
        <v/>
      </c>
      <c r="K66" s="54" t="str">
        <f>IF(ISBLANK(Paramètres!$B72),"",COUNTIF(Codes!M73,1))</f>
        <v/>
      </c>
      <c r="L66" s="54" t="str">
        <f>IF(ISBLANK(Paramètres!$B72),"",COUNTIF(Codes!N73,1))</f>
        <v/>
      </c>
      <c r="M66" s="54" t="str">
        <f>IF(ISBLANK(Paramètres!$B72),"",COUNTIF(Codes!O73,1))</f>
        <v/>
      </c>
      <c r="N66" s="54" t="str">
        <f>IF(ISBLANK(Paramètres!$B72),"",COUNTIF(Codes!P73,1))</f>
        <v/>
      </c>
      <c r="O66" s="54" t="str">
        <f>IF(ISBLANK(Paramètres!$B72),"",COUNTIF(Codes!Q73,1))</f>
        <v/>
      </c>
      <c r="P66" s="54" t="str">
        <f>IF(ISBLANK(Paramètres!$B72),"",COUNTIF(Codes!R73,1))</f>
        <v/>
      </c>
      <c r="Q66" s="54" t="str">
        <f>IF(ISBLANK(Paramètres!$B72),"",COUNTIF(Codes!S73,1))</f>
        <v/>
      </c>
      <c r="R66" s="54" t="str">
        <f>IF(ISBLANK(Paramètres!$B72),"",COUNTIF(Codes!T73,1))</f>
        <v/>
      </c>
      <c r="S66" s="54" t="str">
        <f>IF(ISBLANK(Paramètres!$B72),"",COUNTIF(Codes!U73,1))</f>
        <v/>
      </c>
      <c r="T66" s="54" t="str">
        <f>IF(ISBLANK(Paramètres!$B72),"",COUNTIF(Codes!V73,1))</f>
        <v/>
      </c>
      <c r="U66" s="54" t="str">
        <f>IF(ISBLANK(Paramètres!$B72),"",COUNTIF(Codes!W73,1))</f>
        <v/>
      </c>
      <c r="V66" s="54" t="str">
        <f>IF(ISBLANK(Paramètres!$B72),"",COUNTIF(Codes!X73,1))</f>
        <v/>
      </c>
      <c r="W66" s="54" t="str">
        <f>IF(ISBLANK(Paramètres!$B72),"",COUNTIF(Codes!Y73,1))</f>
        <v/>
      </c>
      <c r="X66" s="54" t="str">
        <f>IF(ISBLANK(Paramètres!$B72),"",COUNTIF(Codes!Z73,1))</f>
        <v/>
      </c>
      <c r="Y66" s="54" t="str">
        <f>IF(ISBLANK(Paramètres!$B72),"",COUNTIF(Codes!AA73,1))</f>
        <v/>
      </c>
      <c r="Z66" s="54" t="str">
        <f>IF(ISBLANK(Paramètres!$B72),"",COUNTIF(Codes!AB73,1))</f>
        <v/>
      </c>
      <c r="AA66" s="54" t="str">
        <f>IF(ISBLANK(Paramètres!$B72),"",COUNTIF(Codes!AC73,1))</f>
        <v/>
      </c>
      <c r="AB66" s="54" t="str">
        <f>IF(ISBLANK(Paramètres!$B72),"",COUNTIF(Codes!AD73,1))</f>
        <v/>
      </c>
      <c r="AC66" s="54" t="str">
        <f>IF(ISBLANK(Paramètres!$B72),"",COUNTIF(Codes!AE73,1))</f>
        <v/>
      </c>
      <c r="AD66" s="54" t="str">
        <f>IF(ISBLANK(Paramètres!$B72),"",COUNTIF(Codes!AF73,1))</f>
        <v/>
      </c>
      <c r="AE66" s="54" t="str">
        <f>IF(ISBLANK(Paramètres!$B72),"",COUNTIF(Codes!AG73,1))</f>
        <v/>
      </c>
      <c r="AF66" s="54" t="str">
        <f>IF(ISBLANK(Paramètres!$B72),"",COUNTIF(Codes!AH73,1))</f>
        <v/>
      </c>
      <c r="AG66" s="54" t="str">
        <f>IF(ISBLANK(Paramètres!$B72),"",COUNTIF(Codes!AI73,1))</f>
        <v/>
      </c>
      <c r="AH66" s="54" t="str">
        <f>IF(ISBLANK(Paramètres!$B72),"",COUNTIF(Codes!AJ73,1))</f>
        <v/>
      </c>
      <c r="AI66" s="54" t="str">
        <f>IF(ISBLANK(Paramètres!$B72),"",COUNTIF(Codes!AK73,1))</f>
        <v/>
      </c>
      <c r="AJ66" s="54" t="str">
        <f>IF(ISBLANK(Paramètres!$B72),"",COUNTIF(Codes!AL73,1))</f>
        <v/>
      </c>
      <c r="AK66" s="54" t="str">
        <f>IF(ISBLANK(Paramètres!$B72),"",COUNTIF(Codes!AM73,1))</f>
        <v/>
      </c>
      <c r="AL66" s="54" t="str">
        <f>IF(ISBLANK(Paramètres!$B72),"",COUNTIF(Codes!AN73,1))</f>
        <v/>
      </c>
      <c r="AM66" s="54" t="str">
        <f>IF(ISBLANK(Paramètres!$B72),"",COUNTIF(Codes!AO73,1))</f>
        <v/>
      </c>
      <c r="AN66" s="54" t="str">
        <f>IF(ISBLANK(Paramètres!$B72),"",COUNTIF(Codes!AP73,1))</f>
        <v/>
      </c>
      <c r="AO66" s="54" t="str">
        <f>IF(ISBLANK(Paramètres!$B72),"",COUNTIF(Codes!AQ73,1))</f>
        <v/>
      </c>
      <c r="AP66" s="54" t="str">
        <f>IF(ISBLANK(Paramètres!$B72),"",COUNTIF(Codes!AR73,1))</f>
        <v/>
      </c>
      <c r="AQ66" s="54" t="str">
        <f>IF(ISBLANK(Paramètres!$B72),"",COUNTIF(Codes!AS73,1))</f>
        <v/>
      </c>
      <c r="AR66" s="54" t="str">
        <f>IF(ISBLANK(Paramètres!$B72),"",COUNTIF(Codes!AT73,1))</f>
        <v/>
      </c>
      <c r="AS66" s="54" t="str">
        <f>IF(ISBLANK(Paramètres!$B72),"",COUNTIF(Codes!AU73,1))</f>
        <v/>
      </c>
      <c r="AT66" s="54" t="str">
        <f>IF(ISBLANK(Paramètres!$B72),"",COUNTIF(Codes!AV73,1))</f>
        <v/>
      </c>
      <c r="AU66" s="54" t="str">
        <f>IF(ISBLANK(Paramètres!$B72),"",COUNTIF(Codes!AW73,1))</f>
        <v/>
      </c>
      <c r="AV66" s="54" t="str">
        <f>IF(ISBLANK(Paramètres!$B72),"",COUNTIF(Codes!AX73,1))</f>
        <v/>
      </c>
      <c r="AW66" s="54" t="str">
        <f>IF(ISBLANK(Paramètres!$B72),"",COUNTIF(Codes!AY73,1))</f>
        <v/>
      </c>
      <c r="AX66" s="54" t="str">
        <f>IF(ISBLANK(Paramètres!$B72),"",COUNTIF(Codes!AZ73,1))</f>
        <v/>
      </c>
      <c r="AY66" s="54" t="str">
        <f>IF(ISBLANK(Paramètres!$B72),"",COUNTIF(Codes!BA73,1))</f>
        <v/>
      </c>
      <c r="AZ66" s="54" t="str">
        <f>IF(ISBLANK(Paramètres!$B72),"",COUNTIF(Codes!BB73,1))</f>
        <v/>
      </c>
      <c r="BA66" s="54" t="str">
        <f>IF(ISBLANK(Paramètres!$B72),"",COUNTIF(Codes!BC73,1))</f>
        <v/>
      </c>
      <c r="BB66" s="54" t="str">
        <f>IF(ISBLANK(Paramètres!$B72),"",COUNTIF(Codes!BD73,1))</f>
        <v/>
      </c>
      <c r="BC66" s="54" t="str">
        <f>IF(ISBLANK(Paramètres!$B72),"",COUNTIF(Codes!BE73,1))</f>
        <v/>
      </c>
      <c r="BD66" s="54" t="str">
        <f>IF(ISBLANK(Paramètres!$B72),"",COUNTIF(Codes!BF73,1))</f>
        <v/>
      </c>
      <c r="BE66" s="54" t="str">
        <f>IF(ISBLANK(Paramètres!$B72),"",COUNTIF(Codes!BG73,1))</f>
        <v/>
      </c>
      <c r="BF66" s="54" t="str">
        <f>IF(ISBLANK(Paramètres!$B72),"",COUNTIF(Codes!BH73,1))</f>
        <v/>
      </c>
      <c r="BG66" s="54" t="str">
        <f>IF(ISBLANK(Paramètres!$B72),"",COUNTIF(Codes!BI73,1))</f>
        <v/>
      </c>
      <c r="BH66" s="54" t="str">
        <f>IF(ISBLANK(Paramètres!$B72),"",COUNTIF(Codes!BJ73,1))</f>
        <v/>
      </c>
      <c r="BI66" s="54" t="str">
        <f>IF(ISBLANK(Paramètres!$B72),"",COUNTIF(Codes!BK73,1))</f>
        <v/>
      </c>
      <c r="BJ66" s="54" t="str">
        <f>IF(ISBLANK(Paramètres!$B72),"",COUNTIF(Codes!BL73,1))</f>
        <v/>
      </c>
      <c r="BK66" s="54" t="str">
        <f>IF(ISBLANK(Paramètres!$B72),"",COUNTIF(Codes!BM73,1))</f>
        <v/>
      </c>
      <c r="BL66" s="54" t="str">
        <f>IF(ISBLANK(Paramètres!$B72),"",COUNTIF(Codes!BN73,1))</f>
        <v/>
      </c>
      <c r="BM66" s="54" t="str">
        <f>IF(ISBLANK(Paramètres!$B72),"",COUNTIF(Codes!BO73,1))</f>
        <v/>
      </c>
      <c r="BN66" s="54" t="str">
        <f>IF(ISBLANK(Paramètres!$B72),"",COUNTIF(Codes!BP73,1))</f>
        <v/>
      </c>
      <c r="BO66" s="54" t="str">
        <f>IF(ISBLANK(Paramètres!$B72),"",COUNTIF(Codes!BQ73,1))</f>
        <v/>
      </c>
      <c r="BP66" s="54" t="str">
        <f>IF(ISBLANK(Paramètres!$B72),"",COUNTIF(Codes!BR73,1))</f>
        <v/>
      </c>
      <c r="BQ66" s="54" t="str">
        <f>IF(ISBLANK(Paramètres!$B72),"",COUNTIF(Codes!BS73,1))</f>
        <v/>
      </c>
      <c r="BR66" s="54" t="str">
        <f>IF(ISBLANK(Paramètres!$B72),"",COUNTIF(Codes!BT73,1))</f>
        <v/>
      </c>
      <c r="BS66" s="54" t="str">
        <f>IF(ISBLANK(Paramètres!$B72),"",COUNTIF(Codes!BU73,1))</f>
        <v/>
      </c>
      <c r="BT66" s="54" t="str">
        <f>IF(ISBLANK(Paramètres!$B72),"",COUNTIF(Codes!BV73,1))</f>
        <v/>
      </c>
      <c r="BU66" s="54" t="str">
        <f>IF(ISBLANK(Paramètres!$B72),"",COUNTIF(Codes!BW73,1))</f>
        <v/>
      </c>
      <c r="BV66" s="54" t="str">
        <f>IF(ISBLANK(Paramètres!$B72),"",COUNTIF(Codes!BX73,1))</f>
        <v/>
      </c>
      <c r="BW66" s="54" t="str">
        <f>IF(ISBLANK(Paramètres!$B72),"",COUNTIF(Codes!BY73,1))</f>
        <v/>
      </c>
      <c r="BX66" s="54" t="str">
        <f>IF(ISBLANK(Paramètres!$B72),"",COUNTIF(Codes!BZ73,1))</f>
        <v/>
      </c>
      <c r="BY66" s="54" t="str">
        <f>IF(ISBLANK(Paramètres!$B72),"",COUNTIF(Codes!CA73,1))</f>
        <v/>
      </c>
      <c r="BZ66" s="54" t="str">
        <f>IF(ISBLANK(Paramètres!$B72),"",COUNTIF(Codes!CB73,1))</f>
        <v/>
      </c>
      <c r="CA66" s="54" t="str">
        <f>IF(ISBLANK(Paramètres!$B72),"",COUNTIF(Codes!CC73,1))</f>
        <v/>
      </c>
      <c r="CB66" s="54" t="str">
        <f>IF(ISBLANK(Paramètres!$B72),"",COUNTIF(Codes!CD73,1))</f>
        <v/>
      </c>
      <c r="CC66" s="54" t="str">
        <f>IF(ISBLANK(Paramètres!$B72),"",COUNTIF(Codes!CE73,1))</f>
        <v/>
      </c>
      <c r="CD66" s="54" t="str">
        <f>IF(ISBLANK(Paramètres!$B72),"",COUNTIF(Codes!CF73,1))</f>
        <v/>
      </c>
      <c r="CE66" s="54" t="str">
        <f>IF(ISBLANK(Paramètres!$B72),"",COUNTIF(Codes!CG73,1))</f>
        <v/>
      </c>
      <c r="CF66" s="54" t="str">
        <f>IF(ISBLANK(Paramètres!$B72),"",COUNTIF(Codes!CH73,1))</f>
        <v/>
      </c>
      <c r="CG66" s="54" t="str">
        <f>IF(ISBLANK(Paramètres!$B72),"",COUNTIF(Codes!CI73,1))</f>
        <v/>
      </c>
      <c r="CH66" s="54" t="str">
        <f>IF(ISBLANK(Paramètres!$B72),"",COUNTIF(Codes!CJ73,1))</f>
        <v/>
      </c>
      <c r="CI66" s="54" t="str">
        <f>IF(ISBLANK(Paramètres!$B72),"",COUNTIF(Codes!CK73,1))</f>
        <v/>
      </c>
      <c r="CJ66" s="54" t="str">
        <f>IF(ISBLANK(Paramètres!$B72),"",COUNTIF(Codes!CL73,1))</f>
        <v/>
      </c>
      <c r="CK66" s="54" t="str">
        <f>IF(ISBLANK(Paramètres!$B72),"",COUNTIF(Codes!CM73,1))</f>
        <v/>
      </c>
      <c r="CL66" s="54" t="str">
        <f>IF(ISBLANK(Paramètres!$B72),"",COUNTIF(Codes!CN73,1))</f>
        <v/>
      </c>
      <c r="CM66" s="54" t="str">
        <f>IF(ISBLANK(Paramètres!$B72),"",COUNTIF(Codes!CO73,1))</f>
        <v/>
      </c>
      <c r="CN66" s="54" t="str">
        <f>IF(ISBLANK(Paramètres!$B72),"",COUNTIF(Codes!CP73,1))</f>
        <v/>
      </c>
      <c r="CO66" s="54" t="str">
        <f>IF(ISBLANK(Paramètres!$B72),"",COUNTIF(Codes!CQ73,1))</f>
        <v/>
      </c>
      <c r="CP66" s="54" t="str">
        <f>IF(ISBLANK(Paramètres!$B72),"",COUNTIF(Codes!CR73,1))</f>
        <v/>
      </c>
      <c r="CQ66" s="54" t="str">
        <f>IF(ISBLANK(Paramètres!$B72),"",COUNTIF(Codes!CS73,1))</f>
        <v/>
      </c>
      <c r="CR66" s="54" t="str">
        <f>IF(ISBLANK(Paramètres!$B72),"",COUNTIF(Codes!CT73,1))</f>
        <v/>
      </c>
      <c r="CS66" s="54" t="str">
        <f>IF(ISBLANK(Paramètres!$B72),"",COUNTIF(Codes!CU73,1))</f>
        <v/>
      </c>
      <c r="CT66" s="54" t="str">
        <f>IF(ISBLANK(Paramètres!$B72),"",COUNTIF(Codes!CV73,1))</f>
        <v/>
      </c>
      <c r="CU66" s="54" t="str">
        <f>IF(ISBLANK(Paramètres!$B72),"",COUNTIF(Codes!CW73,1))</f>
        <v/>
      </c>
      <c r="CV66" s="54" t="str">
        <f>IF(ISBLANK(Paramètres!$B72),"",COUNTIF(Codes!CX73,1))</f>
        <v/>
      </c>
      <c r="CW66" s="54" t="str">
        <f>IF(ISBLANK(Paramètres!$B72),"",COUNTIF(Codes!CY73,1))</f>
        <v/>
      </c>
      <c r="CX66" s="54" t="str">
        <f>IF(ISBLANK(Paramètres!$B72),"",COUNTIF(Codes!CZ73,1))</f>
        <v/>
      </c>
      <c r="CY66" s="54" t="str">
        <f>IF(ISBLANK(Paramètres!$B72),"",COUNTIF(Codes!DA73,1))</f>
        <v/>
      </c>
      <c r="CZ66" s="54" t="str">
        <f>IF(ISBLANK(Paramètres!$B72),"",COUNTIF(Codes!DB73,1))</f>
        <v/>
      </c>
      <c r="DA66" s="54" t="str">
        <f>IF(ISBLANK(Paramètres!$B72),"",COUNTIF(Codes!DC73,1))</f>
        <v/>
      </c>
      <c r="DB66" s="54" t="str">
        <f>IF(ISBLANK(Paramètres!$B72),"",COUNTIF(Codes!DD73,1))</f>
        <v/>
      </c>
      <c r="DC66" s="54" t="str">
        <f>IF(ISBLANK(Paramètres!$B72),"",COUNTIF(Codes!DE73,1))</f>
        <v/>
      </c>
      <c r="DD66" s="54" t="str">
        <f>IF(ISBLANK(Paramètres!$B72),"",COUNTIF(Codes!DF73,1))</f>
        <v/>
      </c>
      <c r="DE66" s="54" t="str">
        <f>IF(ISBLANK(Paramètres!$B72),"",COUNTIF(Codes!DG73,1))</f>
        <v/>
      </c>
      <c r="DF66" s="54" t="str">
        <f>IF(ISBLANK(Paramètres!$B72),"",COUNTIF(Codes!DH73,1))</f>
        <v/>
      </c>
      <c r="DG66" s="54" t="str">
        <f>IF(ISBLANK(Paramètres!$B72),"",COUNTIF(Codes!DI73,1))</f>
        <v/>
      </c>
      <c r="DH66" s="54" t="str">
        <f>IF(ISBLANK(Paramètres!$B72),"",COUNTIF(Codes!DJ73,1))</f>
        <v/>
      </c>
      <c r="DI66" s="54" t="str">
        <f>IF(ISBLANK(Paramètres!$B72),"",COUNTIF(Codes!DK73,1))</f>
        <v/>
      </c>
      <c r="DJ66" s="54" t="str">
        <f>IF(ISBLANK(Paramètres!$B72),"",COUNTIF(Codes!DL73,1))</f>
        <v/>
      </c>
      <c r="DK66" s="54" t="str">
        <f>IF(ISBLANK(Paramètres!$B72),"",COUNTIF(Codes!DM73,1))</f>
        <v/>
      </c>
      <c r="DL66" s="54" t="str">
        <f>IF(ISBLANK(Paramètres!$B72),"",COUNTIF(Codes!DN73,1))</f>
        <v/>
      </c>
      <c r="DM66" s="54" t="str">
        <f>IF(ISBLANK(Paramètres!$B72),"",COUNTIF(Codes!DO73,1))</f>
        <v/>
      </c>
      <c r="DN66" s="54" t="str">
        <f>IF(ISBLANK(Paramètres!$B72),"",COUNTIF(Codes!DP73,1))</f>
        <v/>
      </c>
      <c r="DO66" s="54" t="str">
        <f>IF(ISBLANK(Paramètres!$B72),"",COUNTIF(Codes!DQ73,1))</f>
        <v/>
      </c>
      <c r="DP66" s="54" t="str">
        <f>IF(ISBLANK(Paramètres!$B72),"",COUNTIF(Codes!DR73,1))</f>
        <v/>
      </c>
      <c r="DQ66" s="54" t="str">
        <f>IF(ISBLANK(Paramètres!$B72),"",COUNTIF(Codes!DS73,1))</f>
        <v/>
      </c>
      <c r="DR66" s="54" t="str">
        <f>IF(ISBLANK(Paramètres!$B72),"",COUNTIF(Codes!DT73,1))</f>
        <v/>
      </c>
      <c r="DS66" s="54" t="str">
        <f>IF(ISBLANK(Paramètres!$B72),"",COUNTIF(Codes!DU73,1))</f>
        <v/>
      </c>
      <c r="DT66" s="54" t="str">
        <f>IF(ISBLANK(Paramètres!$B72),"",COUNTIF(Codes!DV73,1))</f>
        <v/>
      </c>
      <c r="DU66" s="54" t="str">
        <f>IF(ISBLANK(Paramètres!$B72),"",COUNTIF(Codes!DW73,1))</f>
        <v/>
      </c>
      <c r="DV66" s="54" t="str">
        <f>IF(ISBLANK(Paramètres!$B72),"",COUNTIF(Codes!DX73,1))</f>
        <v/>
      </c>
      <c r="DW66" s="54" t="str">
        <f>IF(ISBLANK(Paramètres!$B72),"",COUNTIF(Codes!DY73,1))</f>
        <v/>
      </c>
      <c r="DX66" s="54" t="str">
        <f>IF(ISBLANK(Paramètres!$B72),"",COUNTIF(Codes!DZ73,1))</f>
        <v/>
      </c>
      <c r="DY66" s="54" t="str">
        <f>IF(ISBLANK(Paramètres!$B72),"",COUNTIF(Codes!EA73,1))</f>
        <v/>
      </c>
      <c r="DZ66" s="54" t="str">
        <f>IF(ISBLANK(Paramètres!$B72),"",COUNTIF(Codes!EB73,1))</f>
        <v/>
      </c>
      <c r="EA66" s="54" t="str">
        <f>IF(ISBLANK(Paramètres!$B72),"",COUNTIF(Codes!EC73,1))</f>
        <v/>
      </c>
      <c r="EB66" s="54" t="str">
        <f>IF(ISBLANK(Paramètres!$B72),"",COUNTIF(Codes!ED73,1))</f>
        <v/>
      </c>
      <c r="EC66" s="54" t="str">
        <f>IF(ISBLANK(Paramètres!$B72),"",COUNTIF(Codes!EE73,1))</f>
        <v/>
      </c>
      <c r="ED66" s="54" t="str">
        <f>IF(ISBLANK(Paramètres!$B72),"",COUNTIF(Codes!EF73,1))</f>
        <v/>
      </c>
      <c r="EE66" s="54" t="str">
        <f>IF(ISBLANK(Paramètres!$B72),"",COUNTIF(Codes!EG73,1))</f>
        <v/>
      </c>
      <c r="EF66" s="54" t="str">
        <f>IF(ISBLANK(Paramètres!$B72),"",COUNTIF(Codes!EH73,1))</f>
        <v/>
      </c>
      <c r="EG66" s="54" t="str">
        <f>IF(ISBLANK(Paramètres!$B72),"",COUNTIF(Codes!EI73,1))</f>
        <v/>
      </c>
      <c r="EH66" s="54" t="str">
        <f>IF(ISBLANK(Paramètres!$B72),"",COUNTIF(Codes!EJ73,1))</f>
        <v/>
      </c>
      <c r="EI66" s="54" t="str">
        <f>IF(ISBLANK(Paramètres!$B72),"",COUNTIF(Codes!EK73,1))</f>
        <v/>
      </c>
      <c r="EJ66" s="54" t="str">
        <f>IF(ISBLANK(Paramètres!$B72),"",COUNTIF(Codes!EL73,1))</f>
        <v/>
      </c>
      <c r="EK66" s="54" t="str">
        <f>IF(ISBLANK(Paramètres!$B72),"",COUNTIF(Codes!EM73,1))</f>
        <v/>
      </c>
      <c r="EL66" s="54" t="str">
        <f>IF(ISBLANK(Paramètres!$B72),"",COUNTIF(Codes!EN73,1))</f>
        <v/>
      </c>
      <c r="EM66" s="54" t="str">
        <f>IF(ISBLANK(Paramètres!$B72),"",COUNTIF(Codes!EO73,1))</f>
        <v/>
      </c>
      <c r="EN66" s="54" t="str">
        <f>IF(ISBLANK(Paramètres!$B72),"",COUNTIF(Codes!EP73,1))</f>
        <v/>
      </c>
      <c r="EO66" s="54" t="str">
        <f>IF(ISBLANK(Paramètres!$B72),"",COUNTIF(Codes!EQ73,1))</f>
        <v/>
      </c>
      <c r="EP66" s="54" t="str">
        <f>IF(ISBLANK(Paramètres!$B72),"",COUNTIF(Codes!ER73,1))</f>
        <v/>
      </c>
      <c r="EQ66" s="54" t="str">
        <f>IF(ISBLANK(Paramètres!$B72),"",COUNTIF(Codes!ES73,1))</f>
        <v/>
      </c>
      <c r="ER66" s="54" t="str">
        <f>IF(ISBLANK(Paramètres!$B72),"",COUNTIF(Codes!ET73,1))</f>
        <v/>
      </c>
      <c r="ES66" s="54" t="str">
        <f>IF(ISBLANK(Paramètres!$B72),"",COUNTIF(Codes!EU73,1))</f>
        <v/>
      </c>
      <c r="ET66" s="54" t="str">
        <f>IF(ISBLANK(Paramètres!$B72),"",COUNTIF(Codes!EV73,1))</f>
        <v/>
      </c>
      <c r="EU66" s="54" t="str">
        <f>IF(ISBLANK(Paramètres!$B72),"",COUNTIF(Codes!EW73,1))</f>
        <v/>
      </c>
      <c r="EV66" s="54" t="str">
        <f>IF(ISBLANK(Paramètres!$B72),"",COUNTIF(Codes!EX73,1))</f>
        <v/>
      </c>
      <c r="EW66" s="54" t="str">
        <f>IF(ISBLANK(Paramètres!$B72),"",COUNTIF(Codes!EY73,1))</f>
        <v/>
      </c>
      <c r="EX66" s="54" t="str">
        <f>IF(ISBLANK(Paramètres!$B72),"",COUNTIF(Codes!EZ73,1))</f>
        <v/>
      </c>
      <c r="EY66" s="54" t="str">
        <f>IF(ISBLANK(Paramètres!$B72),"",COUNTIF(Codes!FA73,1))</f>
        <v/>
      </c>
      <c r="EZ66" s="54" t="str">
        <f>IF(ISBLANK(Paramètres!$B72),"",COUNTIF(Codes!FB73,1))</f>
        <v/>
      </c>
      <c r="FA66" s="54" t="str">
        <f>IF(ISBLANK(Paramètres!$B72),"",COUNTIF(Codes!FC73,1))</f>
        <v/>
      </c>
      <c r="FB66" s="54" t="str">
        <f>IF(ISBLANK(Paramètres!$B72),"",COUNTIF(Codes!FD73,1))</f>
        <v/>
      </c>
      <c r="FC66" s="54" t="str">
        <f>IF(ISBLANK(Paramètres!$B72),"",COUNTIF(Codes!FE73,1))</f>
        <v/>
      </c>
      <c r="FD66" s="54" t="str">
        <f>IF(ISBLANK(Paramètres!$B72),"",COUNTIF(Codes!FF73,1))</f>
        <v/>
      </c>
      <c r="FE66" s="54" t="str">
        <f>IF(ISBLANK(Paramètres!$B72),"",COUNTIF(Codes!FG73,1))</f>
        <v/>
      </c>
      <c r="FF66" s="54" t="str">
        <f>IF(ISBLANK(Paramètres!$B72),"",COUNTIF(Codes!FH73,1))</f>
        <v/>
      </c>
      <c r="FG66" s="54" t="str">
        <f>IF(ISBLANK(Paramètres!$B72),"",COUNTIF(Codes!FI73,1))</f>
        <v/>
      </c>
      <c r="FH66" s="54" t="str">
        <f>IF(ISBLANK(Paramètres!$B72),"",COUNTIF(Codes!FJ73,1))</f>
        <v/>
      </c>
      <c r="FI66" s="54" t="str">
        <f>IF(ISBLANK(Paramètres!$B72),"",COUNTIF(Codes!FK73,1))</f>
        <v/>
      </c>
      <c r="FJ66" s="54" t="str">
        <f>IF(ISBLANK(Paramètres!$B72),"",COUNTIF(Codes!FL73,1))</f>
        <v/>
      </c>
      <c r="FK66" s="54" t="str">
        <f>IF(ISBLANK(Paramètres!$B72),"",COUNTIF(Codes!FM73,1))</f>
        <v/>
      </c>
      <c r="FL66" s="54" t="str">
        <f>IF(ISBLANK(Paramètres!$B72),"",COUNTIF(Codes!FN73,1))</f>
        <v/>
      </c>
      <c r="FM66" s="54" t="str">
        <f>IF(ISBLANK(Paramètres!$B72),"",COUNTIF(Codes!FO73,1))</f>
        <v/>
      </c>
      <c r="FN66" s="54" t="str">
        <f>IF(ISBLANK(Paramètres!$B72),"",COUNTIF(Codes!FP73,1))</f>
        <v/>
      </c>
      <c r="FO66" s="54" t="str">
        <f>IF(ISBLANK(Paramètres!$B72),"",COUNTIF(Codes!FQ73,1))</f>
        <v/>
      </c>
      <c r="FP66" s="54" t="str">
        <f>IF(ISBLANK(Paramètres!$B72),"",COUNTIF(Codes!FR73,1))</f>
        <v/>
      </c>
      <c r="FQ66" s="54" t="str">
        <f>IF(ISBLANK(Paramètres!$B72),"",COUNTIF(Codes!FS73,1))</f>
        <v/>
      </c>
      <c r="FR66" s="54" t="str">
        <f>IF(ISBLANK(Paramètres!$B72),"",COUNTIF(Codes!FT73,1))</f>
        <v/>
      </c>
      <c r="FS66" s="54" t="str">
        <f>IF(ISBLANK(Paramètres!$B72),"",COUNTIF(Codes!FU73,1))</f>
        <v/>
      </c>
      <c r="FT66" s="54" t="str">
        <f>IF(ISBLANK(Paramètres!$B72),"",COUNTIF(Codes!FV73,1))</f>
        <v/>
      </c>
      <c r="FU66" s="54" t="str">
        <f>IF(ISBLANK(Paramètres!$B72),"",COUNTIF(Codes!FW73,1))</f>
        <v/>
      </c>
      <c r="FV66" s="54" t="str">
        <f>IF(ISBLANK(Paramètres!$B72),"",COUNTIF(Codes!FX73,1))</f>
        <v/>
      </c>
      <c r="FW66" s="54" t="str">
        <f>IF(ISBLANK(Paramètres!$B72),"",COUNTIF(Codes!FY73,1))</f>
        <v/>
      </c>
      <c r="FX66" s="54" t="str">
        <f>IF(ISBLANK(Paramètres!$B72),"",COUNTIF(Codes!FZ73,1))</f>
        <v/>
      </c>
      <c r="FY66" s="54" t="str">
        <f>IF(ISBLANK(Paramètres!$B72),"",COUNTIF(Codes!GA73,1))</f>
        <v/>
      </c>
      <c r="FZ66" s="54" t="str">
        <f>IF(ISBLANK(Paramètres!$B72),"",COUNTIF(Codes!GB73,1))</f>
        <v/>
      </c>
      <c r="GA66" s="54" t="str">
        <f>IF(ISBLANK(Paramètres!$B72),"",COUNTIF(Codes!GC73,1))</f>
        <v/>
      </c>
      <c r="GB66" s="54" t="str">
        <f>IF(ISBLANK(Paramètres!$B72),"",COUNTIF(Codes!GD73,1))</f>
        <v/>
      </c>
      <c r="GC66" s="54" t="str">
        <f>IF(ISBLANK(Paramètres!$B72),"",COUNTIF(Codes!GE73,1))</f>
        <v/>
      </c>
      <c r="GD66" s="54" t="str">
        <f>IF(ISBLANK(Paramètres!$B72),"",COUNTIF(Codes!GF73,1))</f>
        <v/>
      </c>
      <c r="GE66" s="54" t="str">
        <f>IF(ISBLANK(Paramètres!$B72),"",COUNTIF(Codes!GG73,1))</f>
        <v/>
      </c>
      <c r="GF66" s="54" t="str">
        <f>IF(ISBLANK(Paramètres!$B72),"",COUNTIF(Codes!GH73,1))</f>
        <v/>
      </c>
      <c r="GG66" s="54" t="str">
        <f>IF(ISBLANK(Paramètres!$B72),"",COUNTIF(Codes!GI73,1))</f>
        <v/>
      </c>
      <c r="GH66" s="54" t="str">
        <f>IF(ISBLANK(Paramètres!$B72),"",COUNTIF(Codes!GJ73,1))</f>
        <v/>
      </c>
      <c r="GI66" s="54" t="str">
        <f>IF(ISBLANK(Paramètres!$B72),"",COUNTIF(Codes!GK73,1))</f>
        <v/>
      </c>
      <c r="GJ66" s="54" t="str">
        <f>IF(ISBLANK(Paramètres!$B72),"",COUNTIF(Codes!GL73,1))</f>
        <v/>
      </c>
      <c r="GK66" s="54" t="str">
        <f>IF(ISBLANK(Paramètres!$B72),"",COUNTIF(Codes!GM73,1))</f>
        <v/>
      </c>
      <c r="GL66" s="54" t="str">
        <f>IF(ISBLANK(Paramètres!$B72),"",COUNTIF(Codes!GN73,1))</f>
        <v/>
      </c>
      <c r="GM66" s="54" t="str">
        <f>IF(ISBLANK(Paramètres!B72),"",AVERAGE(B66:CX66))</f>
        <v/>
      </c>
      <c r="GN66" s="54" t="str">
        <f>IF(ISBLANK(Paramètres!B72),"",AVERAGE(CY66:GL66))</f>
        <v/>
      </c>
      <c r="GO66" s="54" t="str">
        <f>IF(ISBLANK(Paramètres!B72),"",AVERAGE(C66:GL66))</f>
        <v/>
      </c>
      <c r="GP66" s="54" t="str">
        <f>IF(ISBLANK(Paramètres!B72),"",AVERAGE(CY66:DZ66))</f>
        <v/>
      </c>
      <c r="GQ66" s="54" t="str">
        <f>IF(ISBLANK(Paramètres!B72),"",AVERAGE(EA66:FK66))</f>
        <v/>
      </c>
      <c r="GR66" s="54" t="str">
        <f>IF(ISBLANK(Paramètres!B72),"",AVERAGE(FL66:FW66))</f>
        <v/>
      </c>
      <c r="GS66" s="54" t="str">
        <f>IF(ISBLANK(Paramètres!B72),"",AVERAGE(FX66:GL66))</f>
        <v/>
      </c>
      <c r="GT66" s="54" t="str">
        <f>IF(ISBLANK(Paramètres!B72),"",AVERAGE(Calculs!M66:R66,Calculs!AN66:AY66,Calculs!BE66:BI66,Calculs!BT66:BX66,Calculs!CD66:CO66))</f>
        <v/>
      </c>
      <c r="GU66" s="54" t="str">
        <f>IF(ISBLANK(Paramètres!B72),"",AVERAGE(Calculs!AI66:AM66,Calculs!BJ66:BP66,Calculs!BY66:CC66))</f>
        <v/>
      </c>
      <c r="GV66" s="54" t="str">
        <f>IF(ISBLANK(Paramètres!B72),"",AVERAGE(Calculs!B66:L66,Calculs!S66:AH66,Calculs!AZ66:BD66,Calculs!BQ66:BS66))</f>
        <v/>
      </c>
      <c r="GW66" s="54" t="str">
        <f>IF(ISBLANK(Paramètres!B72),"",AVERAGE(CP66:CX66))</f>
        <v/>
      </c>
    </row>
    <row r="67" spans="1:205" s="23" customFormat="1" ht="24" customHeight="1" thickBot="1" x14ac:dyDescent="0.4">
      <c r="A67" s="266" t="str">
        <f>Codes!C74</f>
        <v/>
      </c>
      <c r="B67" s="54" t="str">
        <f>IF(ISBLANK(Paramètres!$B73),"",COUNTIF(Codes!D74,1))</f>
        <v/>
      </c>
      <c r="C67" s="54" t="str">
        <f>IF(ISBLANK(Paramètres!$B73),"",COUNTIF(Codes!E74,1))</f>
        <v/>
      </c>
      <c r="D67" s="54" t="str">
        <f>IF(ISBLANK(Paramètres!$B73),"",COUNTIF(Codes!F74,1))</f>
        <v/>
      </c>
      <c r="E67" s="54" t="str">
        <f>IF(ISBLANK(Paramètres!$B73),"",COUNTIF(Codes!G74,1))</f>
        <v/>
      </c>
      <c r="F67" s="54" t="str">
        <f>IF(ISBLANK(Paramètres!$B73),"",COUNTIF(Codes!H74,1))</f>
        <v/>
      </c>
      <c r="G67" s="54" t="str">
        <f>IF(ISBLANK(Paramètres!$B73),"",COUNTIF(Codes!I74,1))</f>
        <v/>
      </c>
      <c r="H67" s="54" t="str">
        <f>IF(ISBLANK(Paramètres!$B73),"",COUNTIF(Codes!J74,1))</f>
        <v/>
      </c>
      <c r="I67" s="54" t="str">
        <f>IF(ISBLANK(Paramètres!$B73),"",COUNTIF(Codes!K74,1))</f>
        <v/>
      </c>
      <c r="J67" s="54" t="str">
        <f>IF(ISBLANK(Paramètres!$B73),"",COUNTIF(Codes!L74,1))</f>
        <v/>
      </c>
      <c r="K67" s="54" t="str">
        <f>IF(ISBLANK(Paramètres!$B73),"",COUNTIF(Codes!M74,1))</f>
        <v/>
      </c>
      <c r="L67" s="54" t="str">
        <f>IF(ISBLANK(Paramètres!$B73),"",COUNTIF(Codes!N74,1))</f>
        <v/>
      </c>
      <c r="M67" s="54" t="str">
        <f>IF(ISBLANK(Paramètres!$B73),"",COUNTIF(Codes!O74,1))</f>
        <v/>
      </c>
      <c r="N67" s="54" t="str">
        <f>IF(ISBLANK(Paramètres!$B73),"",COUNTIF(Codes!P74,1))</f>
        <v/>
      </c>
      <c r="O67" s="54" t="str">
        <f>IF(ISBLANK(Paramètres!$B73),"",COUNTIF(Codes!Q74,1))</f>
        <v/>
      </c>
      <c r="P67" s="54" t="str">
        <f>IF(ISBLANK(Paramètres!$B73),"",COUNTIF(Codes!R74,1))</f>
        <v/>
      </c>
      <c r="Q67" s="54" t="str">
        <f>IF(ISBLANK(Paramètres!$B73),"",COUNTIF(Codes!S74,1))</f>
        <v/>
      </c>
      <c r="R67" s="54" t="str">
        <f>IF(ISBLANK(Paramètres!$B73),"",COUNTIF(Codes!T74,1))</f>
        <v/>
      </c>
      <c r="S67" s="54" t="str">
        <f>IF(ISBLANK(Paramètres!$B73),"",COUNTIF(Codes!U74,1))</f>
        <v/>
      </c>
      <c r="T67" s="54" t="str">
        <f>IF(ISBLANK(Paramètres!$B73),"",COUNTIF(Codes!V74,1))</f>
        <v/>
      </c>
      <c r="U67" s="54" t="str">
        <f>IF(ISBLANK(Paramètres!$B73),"",COUNTIF(Codes!W74,1))</f>
        <v/>
      </c>
      <c r="V67" s="54" t="str">
        <f>IF(ISBLANK(Paramètres!$B73),"",COUNTIF(Codes!X74,1))</f>
        <v/>
      </c>
      <c r="W67" s="54" t="str">
        <f>IF(ISBLANK(Paramètres!$B73),"",COUNTIF(Codes!Y74,1))</f>
        <v/>
      </c>
      <c r="X67" s="54" t="str">
        <f>IF(ISBLANK(Paramètres!$B73),"",COUNTIF(Codes!Z74,1))</f>
        <v/>
      </c>
      <c r="Y67" s="54" t="str">
        <f>IF(ISBLANK(Paramètres!$B73),"",COUNTIF(Codes!AA74,1))</f>
        <v/>
      </c>
      <c r="Z67" s="54" t="str">
        <f>IF(ISBLANK(Paramètres!$B73),"",COUNTIF(Codes!AB74,1))</f>
        <v/>
      </c>
      <c r="AA67" s="54" t="str">
        <f>IF(ISBLANK(Paramètres!$B73),"",COUNTIF(Codes!AC74,1))</f>
        <v/>
      </c>
      <c r="AB67" s="54" t="str">
        <f>IF(ISBLANK(Paramètres!$B73),"",COUNTIF(Codes!AD74,1))</f>
        <v/>
      </c>
      <c r="AC67" s="54" t="str">
        <f>IF(ISBLANK(Paramètres!$B73),"",COUNTIF(Codes!AE74,1))</f>
        <v/>
      </c>
      <c r="AD67" s="54" t="str">
        <f>IF(ISBLANK(Paramètres!$B73),"",COUNTIF(Codes!AF74,1))</f>
        <v/>
      </c>
      <c r="AE67" s="54" t="str">
        <f>IF(ISBLANK(Paramètres!$B73),"",COUNTIF(Codes!AG74,1))</f>
        <v/>
      </c>
      <c r="AF67" s="54" t="str">
        <f>IF(ISBLANK(Paramètres!$B73),"",COUNTIF(Codes!AH74,1))</f>
        <v/>
      </c>
      <c r="AG67" s="54" t="str">
        <f>IF(ISBLANK(Paramètres!$B73),"",COUNTIF(Codes!AI74,1))</f>
        <v/>
      </c>
      <c r="AH67" s="54" t="str">
        <f>IF(ISBLANK(Paramètres!$B73),"",COUNTIF(Codes!AJ74,1))</f>
        <v/>
      </c>
      <c r="AI67" s="54" t="str">
        <f>IF(ISBLANK(Paramètres!$B73),"",COUNTIF(Codes!AK74,1))</f>
        <v/>
      </c>
      <c r="AJ67" s="54" t="str">
        <f>IF(ISBLANK(Paramètres!$B73),"",COUNTIF(Codes!AL74,1))</f>
        <v/>
      </c>
      <c r="AK67" s="54" t="str">
        <f>IF(ISBLANK(Paramètres!$B73),"",COUNTIF(Codes!AM74,1))</f>
        <v/>
      </c>
      <c r="AL67" s="54" t="str">
        <f>IF(ISBLANK(Paramètres!$B73),"",COUNTIF(Codes!AN74,1))</f>
        <v/>
      </c>
      <c r="AM67" s="54" t="str">
        <f>IF(ISBLANK(Paramètres!$B73),"",COUNTIF(Codes!AO74,1))</f>
        <v/>
      </c>
      <c r="AN67" s="54" t="str">
        <f>IF(ISBLANK(Paramètres!$B73),"",COUNTIF(Codes!AP74,1))</f>
        <v/>
      </c>
      <c r="AO67" s="54" t="str">
        <f>IF(ISBLANK(Paramètres!$B73),"",COUNTIF(Codes!AQ74,1))</f>
        <v/>
      </c>
      <c r="AP67" s="54" t="str">
        <f>IF(ISBLANK(Paramètres!$B73),"",COUNTIF(Codes!AR74,1))</f>
        <v/>
      </c>
      <c r="AQ67" s="54" t="str">
        <f>IF(ISBLANK(Paramètres!$B73),"",COUNTIF(Codes!AS74,1))</f>
        <v/>
      </c>
      <c r="AR67" s="54" t="str">
        <f>IF(ISBLANK(Paramètres!$B73),"",COUNTIF(Codes!AT74,1))</f>
        <v/>
      </c>
      <c r="AS67" s="54" t="str">
        <f>IF(ISBLANK(Paramètres!$B73),"",COUNTIF(Codes!AU74,1))</f>
        <v/>
      </c>
      <c r="AT67" s="54" t="str">
        <f>IF(ISBLANK(Paramètres!$B73),"",COUNTIF(Codes!AV74,1))</f>
        <v/>
      </c>
      <c r="AU67" s="54" t="str">
        <f>IF(ISBLANK(Paramètres!$B73),"",COUNTIF(Codes!AW74,1))</f>
        <v/>
      </c>
      <c r="AV67" s="54" t="str">
        <f>IF(ISBLANK(Paramètres!$B73),"",COUNTIF(Codes!AX74,1))</f>
        <v/>
      </c>
      <c r="AW67" s="54" t="str">
        <f>IF(ISBLANK(Paramètres!$B73),"",COUNTIF(Codes!AY74,1))</f>
        <v/>
      </c>
      <c r="AX67" s="54" t="str">
        <f>IF(ISBLANK(Paramètres!$B73),"",COUNTIF(Codes!AZ74,1))</f>
        <v/>
      </c>
      <c r="AY67" s="54" t="str">
        <f>IF(ISBLANK(Paramètres!$B73),"",COUNTIF(Codes!BA74,1))</f>
        <v/>
      </c>
      <c r="AZ67" s="54" t="str">
        <f>IF(ISBLANK(Paramètres!$B73),"",COUNTIF(Codes!BB74,1))</f>
        <v/>
      </c>
      <c r="BA67" s="54" t="str">
        <f>IF(ISBLANK(Paramètres!$B73),"",COUNTIF(Codes!BC74,1))</f>
        <v/>
      </c>
      <c r="BB67" s="54" t="str">
        <f>IF(ISBLANK(Paramètres!$B73),"",COUNTIF(Codes!BD74,1))</f>
        <v/>
      </c>
      <c r="BC67" s="54" t="str">
        <f>IF(ISBLANK(Paramètres!$B73),"",COUNTIF(Codes!BE74,1))</f>
        <v/>
      </c>
      <c r="BD67" s="54" t="str">
        <f>IF(ISBLANK(Paramètres!$B73),"",COUNTIF(Codes!BF74,1))</f>
        <v/>
      </c>
      <c r="BE67" s="54" t="str">
        <f>IF(ISBLANK(Paramètres!$B73),"",COUNTIF(Codes!BG74,1))</f>
        <v/>
      </c>
      <c r="BF67" s="54" t="str">
        <f>IF(ISBLANK(Paramètres!$B73),"",COUNTIF(Codes!BH74,1))</f>
        <v/>
      </c>
      <c r="BG67" s="54" t="str">
        <f>IF(ISBLANK(Paramètres!$B73),"",COUNTIF(Codes!BI74,1))</f>
        <v/>
      </c>
      <c r="BH67" s="54" t="str">
        <f>IF(ISBLANK(Paramètres!$B73),"",COUNTIF(Codes!BJ74,1))</f>
        <v/>
      </c>
      <c r="BI67" s="54" t="str">
        <f>IF(ISBLANK(Paramètres!$B73),"",COUNTIF(Codes!BK74,1))</f>
        <v/>
      </c>
      <c r="BJ67" s="54" t="str">
        <f>IF(ISBLANK(Paramètres!$B73),"",COUNTIF(Codes!BL74,1))</f>
        <v/>
      </c>
      <c r="BK67" s="54" t="str">
        <f>IF(ISBLANK(Paramètres!$B73),"",COUNTIF(Codes!BM74,1))</f>
        <v/>
      </c>
      <c r="BL67" s="54" t="str">
        <f>IF(ISBLANK(Paramètres!$B73),"",COUNTIF(Codes!BN74,1))</f>
        <v/>
      </c>
      <c r="BM67" s="54" t="str">
        <f>IF(ISBLANK(Paramètres!$B73),"",COUNTIF(Codes!BO74,1))</f>
        <v/>
      </c>
      <c r="BN67" s="54" t="str">
        <f>IF(ISBLANK(Paramètres!$B73),"",COUNTIF(Codes!BP74,1))</f>
        <v/>
      </c>
      <c r="BO67" s="54" t="str">
        <f>IF(ISBLANK(Paramètres!$B73),"",COUNTIF(Codes!BQ74,1))</f>
        <v/>
      </c>
      <c r="BP67" s="54" t="str">
        <f>IF(ISBLANK(Paramètres!$B73),"",COUNTIF(Codes!BR74,1))</f>
        <v/>
      </c>
      <c r="BQ67" s="54" t="str">
        <f>IF(ISBLANK(Paramètres!$B73),"",COUNTIF(Codes!BS74,1))</f>
        <v/>
      </c>
      <c r="BR67" s="54" t="str">
        <f>IF(ISBLANK(Paramètres!$B73),"",COUNTIF(Codes!BT74,1))</f>
        <v/>
      </c>
      <c r="BS67" s="54" t="str">
        <f>IF(ISBLANK(Paramètres!$B73),"",COUNTIF(Codes!BU74,1))</f>
        <v/>
      </c>
      <c r="BT67" s="54" t="str">
        <f>IF(ISBLANK(Paramètres!$B73),"",COUNTIF(Codes!BV74,1))</f>
        <v/>
      </c>
      <c r="BU67" s="54" t="str">
        <f>IF(ISBLANK(Paramètres!$B73),"",COUNTIF(Codes!BW74,1))</f>
        <v/>
      </c>
      <c r="BV67" s="54" t="str">
        <f>IF(ISBLANK(Paramètres!$B73),"",COUNTIF(Codes!BX74,1))</f>
        <v/>
      </c>
      <c r="BW67" s="54" t="str">
        <f>IF(ISBLANK(Paramètres!$B73),"",COUNTIF(Codes!BY74,1))</f>
        <v/>
      </c>
      <c r="BX67" s="54" t="str">
        <f>IF(ISBLANK(Paramètres!$B73),"",COUNTIF(Codes!BZ74,1))</f>
        <v/>
      </c>
      <c r="BY67" s="54" t="str">
        <f>IF(ISBLANK(Paramètres!$B73),"",COUNTIF(Codes!CA74,1))</f>
        <v/>
      </c>
      <c r="BZ67" s="54" t="str">
        <f>IF(ISBLANK(Paramètres!$B73),"",COUNTIF(Codes!CB74,1))</f>
        <v/>
      </c>
      <c r="CA67" s="54" t="str">
        <f>IF(ISBLANK(Paramètres!$B73),"",COUNTIF(Codes!CC74,1))</f>
        <v/>
      </c>
      <c r="CB67" s="54" t="str">
        <f>IF(ISBLANK(Paramètres!$B73),"",COUNTIF(Codes!CD74,1))</f>
        <v/>
      </c>
      <c r="CC67" s="54" t="str">
        <f>IF(ISBLANK(Paramètres!$B73),"",COUNTIF(Codes!CE74,1))</f>
        <v/>
      </c>
      <c r="CD67" s="54" t="str">
        <f>IF(ISBLANK(Paramètres!$B73),"",COUNTIF(Codes!CF74,1))</f>
        <v/>
      </c>
      <c r="CE67" s="54" t="str">
        <f>IF(ISBLANK(Paramètres!$B73),"",COUNTIF(Codes!CG74,1))</f>
        <v/>
      </c>
      <c r="CF67" s="54" t="str">
        <f>IF(ISBLANK(Paramètres!$B73),"",COUNTIF(Codes!CH74,1))</f>
        <v/>
      </c>
      <c r="CG67" s="54" t="str">
        <f>IF(ISBLANK(Paramètres!$B73),"",COUNTIF(Codes!CI74,1))</f>
        <v/>
      </c>
      <c r="CH67" s="54" t="str">
        <f>IF(ISBLANK(Paramètres!$B73),"",COUNTIF(Codes!CJ74,1))</f>
        <v/>
      </c>
      <c r="CI67" s="54" t="str">
        <f>IF(ISBLANK(Paramètres!$B73),"",COUNTIF(Codes!CK74,1))</f>
        <v/>
      </c>
      <c r="CJ67" s="54" t="str">
        <f>IF(ISBLANK(Paramètres!$B73),"",COUNTIF(Codes!CL74,1))</f>
        <v/>
      </c>
      <c r="CK67" s="54" t="str">
        <f>IF(ISBLANK(Paramètres!$B73),"",COUNTIF(Codes!CM74,1))</f>
        <v/>
      </c>
      <c r="CL67" s="54" t="str">
        <f>IF(ISBLANK(Paramètres!$B73),"",COUNTIF(Codes!CN74,1))</f>
        <v/>
      </c>
      <c r="CM67" s="54" t="str">
        <f>IF(ISBLANK(Paramètres!$B73),"",COUNTIF(Codes!CO74,1))</f>
        <v/>
      </c>
      <c r="CN67" s="54" t="str">
        <f>IF(ISBLANK(Paramètres!$B73),"",COUNTIF(Codes!CP74,1))</f>
        <v/>
      </c>
      <c r="CO67" s="54" t="str">
        <f>IF(ISBLANK(Paramètres!$B73),"",COUNTIF(Codes!CQ74,1))</f>
        <v/>
      </c>
      <c r="CP67" s="54" t="str">
        <f>IF(ISBLANK(Paramètres!$B73),"",COUNTIF(Codes!CR74,1))</f>
        <v/>
      </c>
      <c r="CQ67" s="54" t="str">
        <f>IF(ISBLANK(Paramètres!$B73),"",COUNTIF(Codes!CS74,1))</f>
        <v/>
      </c>
      <c r="CR67" s="54" t="str">
        <f>IF(ISBLANK(Paramètres!$B73),"",COUNTIF(Codes!CT74,1))</f>
        <v/>
      </c>
      <c r="CS67" s="54" t="str">
        <f>IF(ISBLANK(Paramètres!$B73),"",COUNTIF(Codes!CU74,1))</f>
        <v/>
      </c>
      <c r="CT67" s="54" t="str">
        <f>IF(ISBLANK(Paramètres!$B73),"",COUNTIF(Codes!CV74,1))</f>
        <v/>
      </c>
      <c r="CU67" s="54" t="str">
        <f>IF(ISBLANK(Paramètres!$B73),"",COUNTIF(Codes!CW74,1))</f>
        <v/>
      </c>
      <c r="CV67" s="54" t="str">
        <f>IF(ISBLANK(Paramètres!$B73),"",COUNTIF(Codes!CX74,1))</f>
        <v/>
      </c>
      <c r="CW67" s="54" t="str">
        <f>IF(ISBLANK(Paramètres!$B73),"",COUNTIF(Codes!CY74,1))</f>
        <v/>
      </c>
      <c r="CX67" s="54" t="str">
        <f>IF(ISBLANK(Paramètres!$B73),"",COUNTIF(Codes!CZ74,1))</f>
        <v/>
      </c>
      <c r="CY67" s="54" t="str">
        <f>IF(ISBLANK(Paramètres!$B73),"",COUNTIF(Codes!DA74,1))</f>
        <v/>
      </c>
      <c r="CZ67" s="54" t="str">
        <f>IF(ISBLANK(Paramètres!$B73),"",COUNTIF(Codes!DB74,1))</f>
        <v/>
      </c>
      <c r="DA67" s="54" t="str">
        <f>IF(ISBLANK(Paramètres!$B73),"",COUNTIF(Codes!DC74,1))</f>
        <v/>
      </c>
      <c r="DB67" s="54" t="str">
        <f>IF(ISBLANK(Paramètres!$B73),"",COUNTIF(Codes!DD74,1))</f>
        <v/>
      </c>
      <c r="DC67" s="54" t="str">
        <f>IF(ISBLANK(Paramètres!$B73),"",COUNTIF(Codes!DE74,1))</f>
        <v/>
      </c>
      <c r="DD67" s="54" t="str">
        <f>IF(ISBLANK(Paramètres!$B73),"",COUNTIF(Codes!DF74,1))</f>
        <v/>
      </c>
      <c r="DE67" s="54" t="str">
        <f>IF(ISBLANK(Paramètres!$B73),"",COUNTIF(Codes!DG74,1))</f>
        <v/>
      </c>
      <c r="DF67" s="54" t="str">
        <f>IF(ISBLANK(Paramètres!$B73),"",COUNTIF(Codes!DH74,1))</f>
        <v/>
      </c>
      <c r="DG67" s="54" t="str">
        <f>IF(ISBLANK(Paramètres!$B73),"",COUNTIF(Codes!DI74,1))</f>
        <v/>
      </c>
      <c r="DH67" s="54" t="str">
        <f>IF(ISBLANK(Paramètres!$B73),"",COUNTIF(Codes!DJ74,1))</f>
        <v/>
      </c>
      <c r="DI67" s="54" t="str">
        <f>IF(ISBLANK(Paramètres!$B73),"",COUNTIF(Codes!DK74,1))</f>
        <v/>
      </c>
      <c r="DJ67" s="54" t="str">
        <f>IF(ISBLANK(Paramètres!$B73),"",COUNTIF(Codes!DL74,1))</f>
        <v/>
      </c>
      <c r="DK67" s="54" t="str">
        <f>IF(ISBLANK(Paramètres!$B73),"",COUNTIF(Codes!DM74,1))</f>
        <v/>
      </c>
      <c r="DL67" s="54" t="str">
        <f>IF(ISBLANK(Paramètres!$B73),"",COUNTIF(Codes!DN74,1))</f>
        <v/>
      </c>
      <c r="DM67" s="54" t="str">
        <f>IF(ISBLANK(Paramètres!$B73),"",COUNTIF(Codes!DO74,1))</f>
        <v/>
      </c>
      <c r="DN67" s="54" t="str">
        <f>IF(ISBLANK(Paramètres!$B73),"",COUNTIF(Codes!DP74,1))</f>
        <v/>
      </c>
      <c r="DO67" s="54" t="str">
        <f>IF(ISBLANK(Paramètres!$B73),"",COUNTIF(Codes!DQ74,1))</f>
        <v/>
      </c>
      <c r="DP67" s="54" t="str">
        <f>IF(ISBLANK(Paramètres!$B73),"",COUNTIF(Codes!DR74,1))</f>
        <v/>
      </c>
      <c r="DQ67" s="54" t="str">
        <f>IF(ISBLANK(Paramètres!$B73),"",COUNTIF(Codes!DS74,1))</f>
        <v/>
      </c>
      <c r="DR67" s="54" t="str">
        <f>IF(ISBLANK(Paramètres!$B73),"",COUNTIF(Codes!DT74,1))</f>
        <v/>
      </c>
      <c r="DS67" s="54" t="str">
        <f>IF(ISBLANK(Paramètres!$B73),"",COUNTIF(Codes!DU74,1))</f>
        <v/>
      </c>
      <c r="DT67" s="54" t="str">
        <f>IF(ISBLANK(Paramètres!$B73),"",COUNTIF(Codes!DV74,1))</f>
        <v/>
      </c>
      <c r="DU67" s="54" t="str">
        <f>IF(ISBLANK(Paramètres!$B73),"",COUNTIF(Codes!DW74,1))</f>
        <v/>
      </c>
      <c r="DV67" s="54" t="str">
        <f>IF(ISBLANK(Paramètres!$B73),"",COUNTIF(Codes!DX74,1))</f>
        <v/>
      </c>
      <c r="DW67" s="54" t="str">
        <f>IF(ISBLANK(Paramètres!$B73),"",COUNTIF(Codes!DY74,1))</f>
        <v/>
      </c>
      <c r="DX67" s="54" t="str">
        <f>IF(ISBLANK(Paramètres!$B73),"",COUNTIF(Codes!DZ74,1))</f>
        <v/>
      </c>
      <c r="DY67" s="54" t="str">
        <f>IF(ISBLANK(Paramètres!$B73),"",COUNTIF(Codes!EA74,1))</f>
        <v/>
      </c>
      <c r="DZ67" s="54" t="str">
        <f>IF(ISBLANK(Paramètres!$B73),"",COUNTIF(Codes!EB74,1))</f>
        <v/>
      </c>
      <c r="EA67" s="54" t="str">
        <f>IF(ISBLANK(Paramètres!$B73),"",COUNTIF(Codes!EC74,1))</f>
        <v/>
      </c>
      <c r="EB67" s="54" t="str">
        <f>IF(ISBLANK(Paramètres!$B73),"",COUNTIF(Codes!ED74,1))</f>
        <v/>
      </c>
      <c r="EC67" s="54" t="str">
        <f>IF(ISBLANK(Paramètres!$B73),"",COUNTIF(Codes!EE74,1))</f>
        <v/>
      </c>
      <c r="ED67" s="54" t="str">
        <f>IF(ISBLANK(Paramètres!$B73),"",COUNTIF(Codes!EF74,1))</f>
        <v/>
      </c>
      <c r="EE67" s="54" t="str">
        <f>IF(ISBLANK(Paramètres!$B73),"",COUNTIF(Codes!EG74,1))</f>
        <v/>
      </c>
      <c r="EF67" s="54" t="str">
        <f>IF(ISBLANK(Paramètres!$B73),"",COUNTIF(Codes!EH74,1))</f>
        <v/>
      </c>
      <c r="EG67" s="54" t="str">
        <f>IF(ISBLANK(Paramètres!$B73),"",COUNTIF(Codes!EI74,1))</f>
        <v/>
      </c>
      <c r="EH67" s="54" t="str">
        <f>IF(ISBLANK(Paramètres!$B73),"",COUNTIF(Codes!EJ74,1))</f>
        <v/>
      </c>
      <c r="EI67" s="54" t="str">
        <f>IF(ISBLANK(Paramètres!$B73),"",COUNTIF(Codes!EK74,1))</f>
        <v/>
      </c>
      <c r="EJ67" s="54" t="str">
        <f>IF(ISBLANK(Paramètres!$B73),"",COUNTIF(Codes!EL74,1))</f>
        <v/>
      </c>
      <c r="EK67" s="54" t="str">
        <f>IF(ISBLANK(Paramètres!$B73),"",COUNTIF(Codes!EM74,1))</f>
        <v/>
      </c>
      <c r="EL67" s="54" t="str">
        <f>IF(ISBLANK(Paramètres!$B73),"",COUNTIF(Codes!EN74,1))</f>
        <v/>
      </c>
      <c r="EM67" s="54" t="str">
        <f>IF(ISBLANK(Paramètres!$B73),"",COUNTIF(Codes!EO74,1))</f>
        <v/>
      </c>
      <c r="EN67" s="54" t="str">
        <f>IF(ISBLANK(Paramètres!$B73),"",COUNTIF(Codes!EP74,1))</f>
        <v/>
      </c>
      <c r="EO67" s="54" t="str">
        <f>IF(ISBLANK(Paramètres!$B73),"",COUNTIF(Codes!EQ74,1))</f>
        <v/>
      </c>
      <c r="EP67" s="54" t="str">
        <f>IF(ISBLANK(Paramètres!$B73),"",COUNTIF(Codes!ER74,1))</f>
        <v/>
      </c>
      <c r="EQ67" s="54" t="str">
        <f>IF(ISBLANK(Paramètres!$B73),"",COUNTIF(Codes!ES74,1))</f>
        <v/>
      </c>
      <c r="ER67" s="54" t="str">
        <f>IF(ISBLANK(Paramètres!$B73),"",COUNTIF(Codes!ET74,1))</f>
        <v/>
      </c>
      <c r="ES67" s="54" t="str">
        <f>IF(ISBLANK(Paramètres!$B73),"",COUNTIF(Codes!EU74,1))</f>
        <v/>
      </c>
      <c r="ET67" s="54" t="str">
        <f>IF(ISBLANK(Paramètres!$B73),"",COUNTIF(Codes!EV74,1))</f>
        <v/>
      </c>
      <c r="EU67" s="54" t="str">
        <f>IF(ISBLANK(Paramètres!$B73),"",COUNTIF(Codes!EW74,1))</f>
        <v/>
      </c>
      <c r="EV67" s="54" t="str">
        <f>IF(ISBLANK(Paramètres!$B73),"",COUNTIF(Codes!EX74,1))</f>
        <v/>
      </c>
      <c r="EW67" s="54" t="str">
        <f>IF(ISBLANK(Paramètres!$B73),"",COUNTIF(Codes!EY74,1))</f>
        <v/>
      </c>
      <c r="EX67" s="54" t="str">
        <f>IF(ISBLANK(Paramètres!$B73),"",COUNTIF(Codes!EZ74,1))</f>
        <v/>
      </c>
      <c r="EY67" s="54" t="str">
        <f>IF(ISBLANK(Paramètres!$B73),"",COUNTIF(Codes!FA74,1))</f>
        <v/>
      </c>
      <c r="EZ67" s="54" t="str">
        <f>IF(ISBLANK(Paramètres!$B73),"",COUNTIF(Codes!FB74,1))</f>
        <v/>
      </c>
      <c r="FA67" s="54" t="str">
        <f>IF(ISBLANK(Paramètres!$B73),"",COUNTIF(Codes!FC74,1))</f>
        <v/>
      </c>
      <c r="FB67" s="54" t="str">
        <f>IF(ISBLANK(Paramètres!$B73),"",COUNTIF(Codes!FD74,1))</f>
        <v/>
      </c>
      <c r="FC67" s="54" t="str">
        <f>IF(ISBLANK(Paramètres!$B73),"",COUNTIF(Codes!FE74,1))</f>
        <v/>
      </c>
      <c r="FD67" s="54" t="str">
        <f>IF(ISBLANK(Paramètres!$B73),"",COUNTIF(Codes!FF74,1))</f>
        <v/>
      </c>
      <c r="FE67" s="54" t="str">
        <f>IF(ISBLANK(Paramètres!$B73),"",COUNTIF(Codes!FG74,1))</f>
        <v/>
      </c>
      <c r="FF67" s="54" t="str">
        <f>IF(ISBLANK(Paramètres!$B73),"",COUNTIF(Codes!FH74,1))</f>
        <v/>
      </c>
      <c r="FG67" s="54" t="str">
        <f>IF(ISBLANK(Paramètres!$B73),"",COUNTIF(Codes!FI74,1))</f>
        <v/>
      </c>
      <c r="FH67" s="54" t="str">
        <f>IF(ISBLANK(Paramètres!$B73),"",COUNTIF(Codes!FJ74,1))</f>
        <v/>
      </c>
      <c r="FI67" s="54" t="str">
        <f>IF(ISBLANK(Paramètres!$B73),"",COUNTIF(Codes!FK74,1))</f>
        <v/>
      </c>
      <c r="FJ67" s="54" t="str">
        <f>IF(ISBLANK(Paramètres!$B73),"",COUNTIF(Codes!FL74,1))</f>
        <v/>
      </c>
      <c r="FK67" s="54" t="str">
        <f>IF(ISBLANK(Paramètres!$B73),"",COUNTIF(Codes!FM74,1))</f>
        <v/>
      </c>
      <c r="FL67" s="54" t="str">
        <f>IF(ISBLANK(Paramètres!$B73),"",COUNTIF(Codes!FN74,1))</f>
        <v/>
      </c>
      <c r="FM67" s="54" t="str">
        <f>IF(ISBLANK(Paramètres!$B73),"",COUNTIF(Codes!FO74,1))</f>
        <v/>
      </c>
      <c r="FN67" s="54" t="str">
        <f>IF(ISBLANK(Paramètres!$B73),"",COUNTIF(Codes!FP74,1))</f>
        <v/>
      </c>
      <c r="FO67" s="54" t="str">
        <f>IF(ISBLANK(Paramètres!$B73),"",COUNTIF(Codes!FQ74,1))</f>
        <v/>
      </c>
      <c r="FP67" s="54" t="str">
        <f>IF(ISBLANK(Paramètres!$B73),"",COUNTIF(Codes!FR74,1))</f>
        <v/>
      </c>
      <c r="FQ67" s="54" t="str">
        <f>IF(ISBLANK(Paramètres!$B73),"",COUNTIF(Codes!FS74,1))</f>
        <v/>
      </c>
      <c r="FR67" s="54" t="str">
        <f>IF(ISBLANK(Paramètres!$B73),"",COUNTIF(Codes!FT74,1))</f>
        <v/>
      </c>
      <c r="FS67" s="54" t="str">
        <f>IF(ISBLANK(Paramètres!$B73),"",COUNTIF(Codes!FU74,1))</f>
        <v/>
      </c>
      <c r="FT67" s="54" t="str">
        <f>IF(ISBLANK(Paramètres!$B73),"",COUNTIF(Codes!FV74,1))</f>
        <v/>
      </c>
      <c r="FU67" s="54" t="str">
        <f>IF(ISBLANK(Paramètres!$B73),"",COUNTIF(Codes!FW74,1))</f>
        <v/>
      </c>
      <c r="FV67" s="54" t="str">
        <f>IF(ISBLANK(Paramètres!$B73),"",COUNTIF(Codes!FX74,1))</f>
        <v/>
      </c>
      <c r="FW67" s="54" t="str">
        <f>IF(ISBLANK(Paramètres!$B73),"",COUNTIF(Codes!FY74,1))</f>
        <v/>
      </c>
      <c r="FX67" s="54" t="str">
        <f>IF(ISBLANK(Paramètres!$B73),"",COUNTIF(Codes!FZ74,1))</f>
        <v/>
      </c>
      <c r="FY67" s="54" t="str">
        <f>IF(ISBLANK(Paramètres!$B73),"",COUNTIF(Codes!GA74,1))</f>
        <v/>
      </c>
      <c r="FZ67" s="54" t="str">
        <f>IF(ISBLANK(Paramètres!$B73),"",COUNTIF(Codes!GB74,1))</f>
        <v/>
      </c>
      <c r="GA67" s="54" t="str">
        <f>IF(ISBLANK(Paramètres!$B73),"",COUNTIF(Codes!GC74,1))</f>
        <v/>
      </c>
      <c r="GB67" s="54" t="str">
        <f>IF(ISBLANK(Paramètres!$B73),"",COUNTIF(Codes!GD74,1))</f>
        <v/>
      </c>
      <c r="GC67" s="54" t="str">
        <f>IF(ISBLANK(Paramètres!$B73),"",COUNTIF(Codes!GE74,1))</f>
        <v/>
      </c>
      <c r="GD67" s="54" t="str">
        <f>IF(ISBLANK(Paramètres!$B73),"",COUNTIF(Codes!GF74,1))</f>
        <v/>
      </c>
      <c r="GE67" s="54" t="str">
        <f>IF(ISBLANK(Paramètres!$B73),"",COUNTIF(Codes!GG74,1))</f>
        <v/>
      </c>
      <c r="GF67" s="54" t="str">
        <f>IF(ISBLANK(Paramètres!$B73),"",COUNTIF(Codes!GH74,1))</f>
        <v/>
      </c>
      <c r="GG67" s="54" t="str">
        <f>IF(ISBLANK(Paramètres!$B73),"",COUNTIF(Codes!GI74,1))</f>
        <v/>
      </c>
      <c r="GH67" s="54" t="str">
        <f>IF(ISBLANK(Paramètres!$B73),"",COUNTIF(Codes!GJ74,1))</f>
        <v/>
      </c>
      <c r="GI67" s="54" t="str">
        <f>IF(ISBLANK(Paramètres!$B73),"",COUNTIF(Codes!GK74,1))</f>
        <v/>
      </c>
      <c r="GJ67" s="54" t="str">
        <f>IF(ISBLANK(Paramètres!$B73),"",COUNTIF(Codes!GL74,1))</f>
        <v/>
      </c>
      <c r="GK67" s="54" t="str">
        <f>IF(ISBLANK(Paramètres!$B73),"",COUNTIF(Codes!GM74,1))</f>
        <v/>
      </c>
      <c r="GL67" s="54" t="str">
        <f>IF(ISBLANK(Paramètres!$B73),"",COUNTIF(Codes!GN74,1))</f>
        <v/>
      </c>
      <c r="GM67" s="54" t="str">
        <f>IF(ISBLANK(Paramètres!B73),"",AVERAGE(B67:CX67))</f>
        <v/>
      </c>
      <c r="GN67" s="54" t="str">
        <f>IF(ISBLANK(Paramètres!B73),"",AVERAGE(CY67:GL67))</f>
        <v/>
      </c>
      <c r="GO67" s="54" t="str">
        <f>IF(ISBLANK(Paramètres!B73),"",AVERAGE(C67:GL67))</f>
        <v/>
      </c>
      <c r="GP67" s="54" t="str">
        <f>IF(ISBLANK(Paramètres!B73),"",AVERAGE(CY67:DZ67))</f>
        <v/>
      </c>
      <c r="GQ67" s="54" t="str">
        <f>IF(ISBLANK(Paramètres!B73),"",AVERAGE(EA67:FK67))</f>
        <v/>
      </c>
      <c r="GR67" s="54" t="str">
        <f>IF(ISBLANK(Paramètres!B73),"",AVERAGE(FL67:FW67))</f>
        <v/>
      </c>
      <c r="GS67" s="54" t="str">
        <f>IF(ISBLANK(Paramètres!B73),"",AVERAGE(FX67:GL67))</f>
        <v/>
      </c>
      <c r="GT67" s="54" t="str">
        <f>IF(ISBLANK(Paramètres!B73),"",AVERAGE(Calculs!M67:R67,Calculs!AN67:AY67,Calculs!BE67:BI67,Calculs!BT67:BX67,Calculs!CD67:CO67))</f>
        <v/>
      </c>
      <c r="GU67" s="54" t="str">
        <f>IF(ISBLANK(Paramètres!B73),"",AVERAGE(Calculs!AI67:AM67,Calculs!BJ67:BP67,Calculs!BY67:CC67))</f>
        <v/>
      </c>
      <c r="GV67" s="54" t="str">
        <f>IF(ISBLANK(Paramètres!B73),"",AVERAGE(Calculs!B67:L67,Calculs!S67:AH67,Calculs!AZ67:BD67,Calculs!BQ67:BS67))</f>
        <v/>
      </c>
      <c r="GW67" s="54" t="str">
        <f>IF(ISBLANK(Paramètres!B73),"",AVERAGE(CP67:CX67))</f>
        <v/>
      </c>
    </row>
    <row r="68" spans="1:205" s="23" customFormat="1" ht="24" customHeight="1" thickBot="1" x14ac:dyDescent="0.4">
      <c r="A68" s="266" t="str">
        <f>Codes!C75</f>
        <v/>
      </c>
      <c r="B68" s="54" t="str">
        <f>IF(ISBLANK(Paramètres!$B74),"",COUNTIF(Codes!D75,1))</f>
        <v/>
      </c>
      <c r="C68" s="54" t="str">
        <f>IF(ISBLANK(Paramètres!$B74),"",COUNTIF(Codes!E75,1))</f>
        <v/>
      </c>
      <c r="D68" s="54" t="str">
        <f>IF(ISBLANK(Paramètres!$B74),"",COUNTIF(Codes!F75,1))</f>
        <v/>
      </c>
      <c r="E68" s="54" t="str">
        <f>IF(ISBLANK(Paramètres!$B74),"",COUNTIF(Codes!G75,1))</f>
        <v/>
      </c>
      <c r="F68" s="54" t="str">
        <f>IF(ISBLANK(Paramètres!$B74),"",COUNTIF(Codes!H75,1))</f>
        <v/>
      </c>
      <c r="G68" s="54" t="str">
        <f>IF(ISBLANK(Paramètres!$B74),"",COUNTIF(Codes!I75,1))</f>
        <v/>
      </c>
      <c r="H68" s="54" t="str">
        <f>IF(ISBLANK(Paramètres!$B74),"",COUNTIF(Codes!J75,1))</f>
        <v/>
      </c>
      <c r="I68" s="54" t="str">
        <f>IF(ISBLANK(Paramètres!$B74),"",COUNTIF(Codes!K75,1))</f>
        <v/>
      </c>
      <c r="J68" s="54" t="str">
        <f>IF(ISBLANK(Paramètres!$B74),"",COUNTIF(Codes!L75,1))</f>
        <v/>
      </c>
      <c r="K68" s="54" t="str">
        <f>IF(ISBLANK(Paramètres!$B74),"",COUNTIF(Codes!M75,1))</f>
        <v/>
      </c>
      <c r="L68" s="54" t="str">
        <f>IF(ISBLANK(Paramètres!$B74),"",COUNTIF(Codes!N75,1))</f>
        <v/>
      </c>
      <c r="M68" s="54" t="str">
        <f>IF(ISBLANK(Paramètres!$B74),"",COUNTIF(Codes!O75,1))</f>
        <v/>
      </c>
      <c r="N68" s="54" t="str">
        <f>IF(ISBLANK(Paramètres!$B74),"",COUNTIF(Codes!P75,1))</f>
        <v/>
      </c>
      <c r="O68" s="54" t="str">
        <f>IF(ISBLANK(Paramètres!$B74),"",COUNTIF(Codes!Q75,1))</f>
        <v/>
      </c>
      <c r="P68" s="54" t="str">
        <f>IF(ISBLANK(Paramètres!$B74),"",COUNTIF(Codes!R75,1))</f>
        <v/>
      </c>
      <c r="Q68" s="54" t="str">
        <f>IF(ISBLANK(Paramètres!$B74),"",COUNTIF(Codes!S75,1))</f>
        <v/>
      </c>
      <c r="R68" s="54" t="str">
        <f>IF(ISBLANK(Paramètres!$B74),"",COUNTIF(Codes!T75,1))</f>
        <v/>
      </c>
      <c r="S68" s="54" t="str">
        <f>IF(ISBLANK(Paramètres!$B74),"",COUNTIF(Codes!U75,1))</f>
        <v/>
      </c>
      <c r="T68" s="54" t="str">
        <f>IF(ISBLANK(Paramètres!$B74),"",COUNTIF(Codes!V75,1))</f>
        <v/>
      </c>
      <c r="U68" s="54" t="str">
        <f>IF(ISBLANK(Paramètres!$B74),"",COUNTIF(Codes!W75,1))</f>
        <v/>
      </c>
      <c r="V68" s="54" t="str">
        <f>IF(ISBLANK(Paramètres!$B74),"",COUNTIF(Codes!X75,1))</f>
        <v/>
      </c>
      <c r="W68" s="54" t="str">
        <f>IF(ISBLANK(Paramètres!$B74),"",COUNTIF(Codes!Y75,1))</f>
        <v/>
      </c>
      <c r="X68" s="54" t="str">
        <f>IF(ISBLANK(Paramètres!$B74),"",COUNTIF(Codes!Z75,1))</f>
        <v/>
      </c>
      <c r="Y68" s="54" t="str">
        <f>IF(ISBLANK(Paramètres!$B74),"",COUNTIF(Codes!AA75,1))</f>
        <v/>
      </c>
      <c r="Z68" s="54" t="str">
        <f>IF(ISBLANK(Paramètres!$B74),"",COUNTIF(Codes!AB75,1))</f>
        <v/>
      </c>
      <c r="AA68" s="54" t="str">
        <f>IF(ISBLANK(Paramètres!$B74),"",COUNTIF(Codes!AC75,1))</f>
        <v/>
      </c>
      <c r="AB68" s="54" t="str">
        <f>IF(ISBLANK(Paramètres!$B74),"",COUNTIF(Codes!AD75,1))</f>
        <v/>
      </c>
      <c r="AC68" s="54" t="str">
        <f>IF(ISBLANK(Paramètres!$B74),"",COUNTIF(Codes!AE75,1))</f>
        <v/>
      </c>
      <c r="AD68" s="54" t="str">
        <f>IF(ISBLANK(Paramètres!$B74),"",COUNTIF(Codes!AF75,1))</f>
        <v/>
      </c>
      <c r="AE68" s="54" t="str">
        <f>IF(ISBLANK(Paramètres!$B74),"",COUNTIF(Codes!AG75,1))</f>
        <v/>
      </c>
      <c r="AF68" s="54" t="str">
        <f>IF(ISBLANK(Paramètres!$B74),"",COUNTIF(Codes!AH75,1))</f>
        <v/>
      </c>
      <c r="AG68" s="54" t="str">
        <f>IF(ISBLANK(Paramètres!$B74),"",COUNTIF(Codes!AI75,1))</f>
        <v/>
      </c>
      <c r="AH68" s="54" t="str">
        <f>IF(ISBLANK(Paramètres!$B74),"",COUNTIF(Codes!AJ75,1))</f>
        <v/>
      </c>
      <c r="AI68" s="54" t="str">
        <f>IF(ISBLANK(Paramètres!$B74),"",COUNTIF(Codes!AK75,1))</f>
        <v/>
      </c>
      <c r="AJ68" s="54" t="str">
        <f>IF(ISBLANK(Paramètres!$B74),"",COUNTIF(Codes!AL75,1))</f>
        <v/>
      </c>
      <c r="AK68" s="54" t="str">
        <f>IF(ISBLANK(Paramètres!$B74),"",COUNTIF(Codes!AM75,1))</f>
        <v/>
      </c>
      <c r="AL68" s="54" t="str">
        <f>IF(ISBLANK(Paramètres!$B74),"",COUNTIF(Codes!AN75,1))</f>
        <v/>
      </c>
      <c r="AM68" s="54" t="str">
        <f>IF(ISBLANK(Paramètres!$B74),"",COUNTIF(Codes!AO75,1))</f>
        <v/>
      </c>
      <c r="AN68" s="54" t="str">
        <f>IF(ISBLANK(Paramètres!$B74),"",COUNTIF(Codes!AP75,1))</f>
        <v/>
      </c>
      <c r="AO68" s="54" t="str">
        <f>IF(ISBLANK(Paramètres!$B74),"",COUNTIF(Codes!AQ75,1))</f>
        <v/>
      </c>
      <c r="AP68" s="54" t="str">
        <f>IF(ISBLANK(Paramètres!$B74),"",COUNTIF(Codes!AR75,1))</f>
        <v/>
      </c>
      <c r="AQ68" s="54" t="str">
        <f>IF(ISBLANK(Paramètres!$B74),"",COUNTIF(Codes!AS75,1))</f>
        <v/>
      </c>
      <c r="AR68" s="54" t="str">
        <f>IF(ISBLANK(Paramètres!$B74),"",COUNTIF(Codes!AT75,1))</f>
        <v/>
      </c>
      <c r="AS68" s="54" t="str">
        <f>IF(ISBLANK(Paramètres!$B74),"",COUNTIF(Codes!AU75,1))</f>
        <v/>
      </c>
      <c r="AT68" s="54" t="str">
        <f>IF(ISBLANK(Paramètres!$B74),"",COUNTIF(Codes!AV75,1))</f>
        <v/>
      </c>
      <c r="AU68" s="54" t="str">
        <f>IF(ISBLANK(Paramètres!$B74),"",COUNTIF(Codes!AW75,1))</f>
        <v/>
      </c>
      <c r="AV68" s="54" t="str">
        <f>IF(ISBLANK(Paramètres!$B74),"",COUNTIF(Codes!AX75,1))</f>
        <v/>
      </c>
      <c r="AW68" s="54" t="str">
        <f>IF(ISBLANK(Paramètres!$B74),"",COUNTIF(Codes!AY75,1))</f>
        <v/>
      </c>
      <c r="AX68" s="54" t="str">
        <f>IF(ISBLANK(Paramètres!$B74),"",COUNTIF(Codes!AZ75,1))</f>
        <v/>
      </c>
      <c r="AY68" s="54" t="str">
        <f>IF(ISBLANK(Paramètres!$B74),"",COUNTIF(Codes!BA75,1))</f>
        <v/>
      </c>
      <c r="AZ68" s="54" t="str">
        <f>IF(ISBLANK(Paramètres!$B74),"",COUNTIF(Codes!BB75,1))</f>
        <v/>
      </c>
      <c r="BA68" s="54" t="str">
        <f>IF(ISBLANK(Paramètres!$B74),"",COUNTIF(Codes!BC75,1))</f>
        <v/>
      </c>
      <c r="BB68" s="54" t="str">
        <f>IF(ISBLANK(Paramètres!$B74),"",COUNTIF(Codes!BD75,1))</f>
        <v/>
      </c>
      <c r="BC68" s="54" t="str">
        <f>IF(ISBLANK(Paramètres!$B74),"",COUNTIF(Codes!BE75,1))</f>
        <v/>
      </c>
      <c r="BD68" s="54" t="str">
        <f>IF(ISBLANK(Paramètres!$B74),"",COUNTIF(Codes!BF75,1))</f>
        <v/>
      </c>
      <c r="BE68" s="54" t="str">
        <f>IF(ISBLANK(Paramètres!$B74),"",COUNTIF(Codes!BG75,1))</f>
        <v/>
      </c>
      <c r="BF68" s="54" t="str">
        <f>IF(ISBLANK(Paramètres!$B74),"",COUNTIF(Codes!BH75,1))</f>
        <v/>
      </c>
      <c r="BG68" s="54" t="str">
        <f>IF(ISBLANK(Paramètres!$B74),"",COUNTIF(Codes!BI75,1))</f>
        <v/>
      </c>
      <c r="BH68" s="54" t="str">
        <f>IF(ISBLANK(Paramètres!$B74),"",COUNTIF(Codes!BJ75,1))</f>
        <v/>
      </c>
      <c r="BI68" s="54" t="str">
        <f>IF(ISBLANK(Paramètres!$B74),"",COUNTIF(Codes!BK75,1))</f>
        <v/>
      </c>
      <c r="BJ68" s="54" t="str">
        <f>IF(ISBLANK(Paramètres!$B74),"",COUNTIF(Codes!BL75,1))</f>
        <v/>
      </c>
      <c r="BK68" s="54" t="str">
        <f>IF(ISBLANK(Paramètres!$B74),"",COUNTIF(Codes!BM75,1))</f>
        <v/>
      </c>
      <c r="BL68" s="54" t="str">
        <f>IF(ISBLANK(Paramètres!$B74),"",COUNTIF(Codes!BN75,1))</f>
        <v/>
      </c>
      <c r="BM68" s="54" t="str">
        <f>IF(ISBLANK(Paramètres!$B74),"",COUNTIF(Codes!BO75,1))</f>
        <v/>
      </c>
      <c r="BN68" s="54" t="str">
        <f>IF(ISBLANK(Paramètres!$B74),"",COUNTIF(Codes!BP75,1))</f>
        <v/>
      </c>
      <c r="BO68" s="54" t="str">
        <f>IF(ISBLANK(Paramètres!$B74),"",COUNTIF(Codes!BQ75,1))</f>
        <v/>
      </c>
      <c r="BP68" s="54" t="str">
        <f>IF(ISBLANK(Paramètres!$B74),"",COUNTIF(Codes!BR75,1))</f>
        <v/>
      </c>
      <c r="BQ68" s="54" t="str">
        <f>IF(ISBLANK(Paramètres!$B74),"",COUNTIF(Codes!BS75,1))</f>
        <v/>
      </c>
      <c r="BR68" s="54" t="str">
        <f>IF(ISBLANK(Paramètres!$B74),"",COUNTIF(Codes!BT75,1))</f>
        <v/>
      </c>
      <c r="BS68" s="54" t="str">
        <f>IF(ISBLANK(Paramètres!$B74),"",COUNTIF(Codes!BU75,1))</f>
        <v/>
      </c>
      <c r="BT68" s="54" t="str">
        <f>IF(ISBLANK(Paramètres!$B74),"",COUNTIF(Codes!BV75,1))</f>
        <v/>
      </c>
      <c r="BU68" s="54" t="str">
        <f>IF(ISBLANK(Paramètres!$B74),"",COUNTIF(Codes!BW75,1))</f>
        <v/>
      </c>
      <c r="BV68" s="54" t="str">
        <f>IF(ISBLANK(Paramètres!$B74),"",COUNTIF(Codes!BX75,1))</f>
        <v/>
      </c>
      <c r="BW68" s="54" t="str">
        <f>IF(ISBLANK(Paramètres!$B74),"",COUNTIF(Codes!BY75,1))</f>
        <v/>
      </c>
      <c r="BX68" s="54" t="str">
        <f>IF(ISBLANK(Paramètres!$B74),"",COUNTIF(Codes!BZ75,1))</f>
        <v/>
      </c>
      <c r="BY68" s="54" t="str">
        <f>IF(ISBLANK(Paramètres!$B74),"",COUNTIF(Codes!CA75,1))</f>
        <v/>
      </c>
      <c r="BZ68" s="54" t="str">
        <f>IF(ISBLANK(Paramètres!$B74),"",COUNTIF(Codes!CB75,1))</f>
        <v/>
      </c>
      <c r="CA68" s="54" t="str">
        <f>IF(ISBLANK(Paramètres!$B74),"",COUNTIF(Codes!CC75,1))</f>
        <v/>
      </c>
      <c r="CB68" s="54" t="str">
        <f>IF(ISBLANK(Paramètres!$B74),"",COUNTIF(Codes!CD75,1))</f>
        <v/>
      </c>
      <c r="CC68" s="54" t="str">
        <f>IF(ISBLANK(Paramètres!$B74),"",COUNTIF(Codes!CE75,1))</f>
        <v/>
      </c>
      <c r="CD68" s="54" t="str">
        <f>IF(ISBLANK(Paramètres!$B74),"",COUNTIF(Codes!CF75,1))</f>
        <v/>
      </c>
      <c r="CE68" s="54" t="str">
        <f>IF(ISBLANK(Paramètres!$B74),"",COUNTIF(Codes!CG75,1))</f>
        <v/>
      </c>
      <c r="CF68" s="54" t="str">
        <f>IF(ISBLANK(Paramètres!$B74),"",COUNTIF(Codes!CH75,1))</f>
        <v/>
      </c>
      <c r="CG68" s="54" t="str">
        <f>IF(ISBLANK(Paramètres!$B74),"",COUNTIF(Codes!CI75,1))</f>
        <v/>
      </c>
      <c r="CH68" s="54" t="str">
        <f>IF(ISBLANK(Paramètres!$B74),"",COUNTIF(Codes!CJ75,1))</f>
        <v/>
      </c>
      <c r="CI68" s="54" t="str">
        <f>IF(ISBLANK(Paramètres!$B74),"",COUNTIF(Codes!CK75,1))</f>
        <v/>
      </c>
      <c r="CJ68" s="54" t="str">
        <f>IF(ISBLANK(Paramètres!$B74),"",COUNTIF(Codes!CL75,1))</f>
        <v/>
      </c>
      <c r="CK68" s="54" t="str">
        <f>IF(ISBLANK(Paramètres!$B74),"",COUNTIF(Codes!CM75,1))</f>
        <v/>
      </c>
      <c r="CL68" s="54" t="str">
        <f>IF(ISBLANK(Paramètres!$B74),"",COUNTIF(Codes!CN75,1))</f>
        <v/>
      </c>
      <c r="CM68" s="54" t="str">
        <f>IF(ISBLANK(Paramètres!$B74),"",COUNTIF(Codes!CO75,1))</f>
        <v/>
      </c>
      <c r="CN68" s="54" t="str">
        <f>IF(ISBLANK(Paramètres!$B74),"",COUNTIF(Codes!CP75,1))</f>
        <v/>
      </c>
      <c r="CO68" s="54" t="str">
        <f>IF(ISBLANK(Paramètres!$B74),"",COUNTIF(Codes!CQ75,1))</f>
        <v/>
      </c>
      <c r="CP68" s="54" t="str">
        <f>IF(ISBLANK(Paramètres!$B74),"",COUNTIF(Codes!CR75,1))</f>
        <v/>
      </c>
      <c r="CQ68" s="54" t="str">
        <f>IF(ISBLANK(Paramètres!$B74),"",COUNTIF(Codes!CS75,1))</f>
        <v/>
      </c>
      <c r="CR68" s="54" t="str">
        <f>IF(ISBLANK(Paramètres!$B74),"",COUNTIF(Codes!CT75,1))</f>
        <v/>
      </c>
      <c r="CS68" s="54" t="str">
        <f>IF(ISBLANK(Paramètres!$B74),"",COUNTIF(Codes!CU75,1))</f>
        <v/>
      </c>
      <c r="CT68" s="54" t="str">
        <f>IF(ISBLANK(Paramètres!$B74),"",COUNTIF(Codes!CV75,1))</f>
        <v/>
      </c>
      <c r="CU68" s="54" t="str">
        <f>IF(ISBLANK(Paramètres!$B74),"",COUNTIF(Codes!CW75,1))</f>
        <v/>
      </c>
      <c r="CV68" s="54" t="str">
        <f>IF(ISBLANK(Paramètres!$B74),"",COUNTIF(Codes!CX75,1))</f>
        <v/>
      </c>
      <c r="CW68" s="54" t="str">
        <f>IF(ISBLANK(Paramètres!$B74),"",COUNTIF(Codes!CY75,1))</f>
        <v/>
      </c>
      <c r="CX68" s="54" t="str">
        <f>IF(ISBLANK(Paramètres!$B74),"",COUNTIF(Codes!CZ75,1))</f>
        <v/>
      </c>
      <c r="CY68" s="54" t="str">
        <f>IF(ISBLANK(Paramètres!$B74),"",COUNTIF(Codes!DA75,1))</f>
        <v/>
      </c>
      <c r="CZ68" s="54" t="str">
        <f>IF(ISBLANK(Paramètres!$B74),"",COUNTIF(Codes!DB75,1))</f>
        <v/>
      </c>
      <c r="DA68" s="54" t="str">
        <f>IF(ISBLANK(Paramètres!$B74),"",COUNTIF(Codes!DC75,1))</f>
        <v/>
      </c>
      <c r="DB68" s="54" t="str">
        <f>IF(ISBLANK(Paramètres!$B74),"",COUNTIF(Codes!DD75,1))</f>
        <v/>
      </c>
      <c r="DC68" s="54" t="str">
        <f>IF(ISBLANK(Paramètres!$B74),"",COUNTIF(Codes!DE75,1))</f>
        <v/>
      </c>
      <c r="DD68" s="54" t="str">
        <f>IF(ISBLANK(Paramètres!$B74),"",COUNTIF(Codes!DF75,1))</f>
        <v/>
      </c>
      <c r="DE68" s="54" t="str">
        <f>IF(ISBLANK(Paramètres!$B74),"",COUNTIF(Codes!DG75,1))</f>
        <v/>
      </c>
      <c r="DF68" s="54" t="str">
        <f>IF(ISBLANK(Paramètres!$B74),"",COUNTIF(Codes!DH75,1))</f>
        <v/>
      </c>
      <c r="DG68" s="54" t="str">
        <f>IF(ISBLANK(Paramètres!$B74),"",COUNTIF(Codes!DI75,1))</f>
        <v/>
      </c>
      <c r="DH68" s="54" t="str">
        <f>IF(ISBLANK(Paramètres!$B74),"",COUNTIF(Codes!DJ75,1))</f>
        <v/>
      </c>
      <c r="DI68" s="54" t="str">
        <f>IF(ISBLANK(Paramètres!$B74),"",COUNTIF(Codes!DK75,1))</f>
        <v/>
      </c>
      <c r="DJ68" s="54" t="str">
        <f>IF(ISBLANK(Paramètres!$B74),"",COUNTIF(Codes!DL75,1))</f>
        <v/>
      </c>
      <c r="DK68" s="54" t="str">
        <f>IF(ISBLANK(Paramètres!$B74),"",COUNTIF(Codes!DM75,1))</f>
        <v/>
      </c>
      <c r="DL68" s="54" t="str">
        <f>IF(ISBLANK(Paramètres!$B74),"",COUNTIF(Codes!DN75,1))</f>
        <v/>
      </c>
      <c r="DM68" s="54" t="str">
        <f>IF(ISBLANK(Paramètres!$B74),"",COUNTIF(Codes!DO75,1))</f>
        <v/>
      </c>
      <c r="DN68" s="54" t="str">
        <f>IF(ISBLANK(Paramètres!$B74),"",COUNTIF(Codes!DP75,1))</f>
        <v/>
      </c>
      <c r="DO68" s="54" t="str">
        <f>IF(ISBLANK(Paramètres!$B74),"",COUNTIF(Codes!DQ75,1))</f>
        <v/>
      </c>
      <c r="DP68" s="54" t="str">
        <f>IF(ISBLANK(Paramètres!$B74),"",COUNTIF(Codes!DR75,1))</f>
        <v/>
      </c>
      <c r="DQ68" s="54" t="str">
        <f>IF(ISBLANK(Paramètres!$B74),"",COUNTIF(Codes!DS75,1))</f>
        <v/>
      </c>
      <c r="DR68" s="54" t="str">
        <f>IF(ISBLANK(Paramètres!$B74),"",COUNTIF(Codes!DT75,1))</f>
        <v/>
      </c>
      <c r="DS68" s="54" t="str">
        <f>IF(ISBLANK(Paramètres!$B74),"",COUNTIF(Codes!DU75,1))</f>
        <v/>
      </c>
      <c r="DT68" s="54" t="str">
        <f>IF(ISBLANK(Paramètres!$B74),"",COUNTIF(Codes!DV75,1))</f>
        <v/>
      </c>
      <c r="DU68" s="54" t="str">
        <f>IF(ISBLANK(Paramètres!$B74),"",COUNTIF(Codes!DW75,1))</f>
        <v/>
      </c>
      <c r="DV68" s="54" t="str">
        <f>IF(ISBLANK(Paramètres!$B74),"",COUNTIF(Codes!DX75,1))</f>
        <v/>
      </c>
      <c r="DW68" s="54" t="str">
        <f>IF(ISBLANK(Paramètres!$B74),"",COUNTIF(Codes!DY75,1))</f>
        <v/>
      </c>
      <c r="DX68" s="54" t="str">
        <f>IF(ISBLANK(Paramètres!$B74),"",COUNTIF(Codes!DZ75,1))</f>
        <v/>
      </c>
      <c r="DY68" s="54" t="str">
        <f>IF(ISBLANK(Paramètres!$B74),"",COUNTIF(Codes!EA75,1))</f>
        <v/>
      </c>
      <c r="DZ68" s="54" t="str">
        <f>IF(ISBLANK(Paramètres!$B74),"",COUNTIF(Codes!EB75,1))</f>
        <v/>
      </c>
      <c r="EA68" s="54" t="str">
        <f>IF(ISBLANK(Paramètres!$B74),"",COUNTIF(Codes!EC75,1))</f>
        <v/>
      </c>
      <c r="EB68" s="54" t="str">
        <f>IF(ISBLANK(Paramètres!$B74),"",COUNTIF(Codes!ED75,1))</f>
        <v/>
      </c>
      <c r="EC68" s="54" t="str">
        <f>IF(ISBLANK(Paramètres!$B74),"",COUNTIF(Codes!EE75,1))</f>
        <v/>
      </c>
      <c r="ED68" s="54" t="str">
        <f>IF(ISBLANK(Paramètres!$B74),"",COUNTIF(Codes!EF75,1))</f>
        <v/>
      </c>
      <c r="EE68" s="54" t="str">
        <f>IF(ISBLANK(Paramètres!$B74),"",COUNTIF(Codes!EG75,1))</f>
        <v/>
      </c>
      <c r="EF68" s="54" t="str">
        <f>IF(ISBLANK(Paramètres!$B74),"",COUNTIF(Codes!EH75,1))</f>
        <v/>
      </c>
      <c r="EG68" s="54" t="str">
        <f>IF(ISBLANK(Paramètres!$B74),"",COUNTIF(Codes!EI75,1))</f>
        <v/>
      </c>
      <c r="EH68" s="54" t="str">
        <f>IF(ISBLANK(Paramètres!$B74),"",COUNTIF(Codes!EJ75,1))</f>
        <v/>
      </c>
      <c r="EI68" s="54" t="str">
        <f>IF(ISBLANK(Paramètres!$B74),"",COUNTIF(Codes!EK75,1))</f>
        <v/>
      </c>
      <c r="EJ68" s="54" t="str">
        <f>IF(ISBLANK(Paramètres!$B74),"",COUNTIF(Codes!EL75,1))</f>
        <v/>
      </c>
      <c r="EK68" s="54" t="str">
        <f>IF(ISBLANK(Paramètres!$B74),"",COUNTIF(Codes!EM75,1))</f>
        <v/>
      </c>
      <c r="EL68" s="54" t="str">
        <f>IF(ISBLANK(Paramètres!$B74),"",COUNTIF(Codes!EN75,1))</f>
        <v/>
      </c>
      <c r="EM68" s="54" t="str">
        <f>IF(ISBLANK(Paramètres!$B74),"",COUNTIF(Codes!EO75,1))</f>
        <v/>
      </c>
      <c r="EN68" s="54" t="str">
        <f>IF(ISBLANK(Paramètres!$B74),"",COUNTIF(Codes!EP75,1))</f>
        <v/>
      </c>
      <c r="EO68" s="54" t="str">
        <f>IF(ISBLANK(Paramètres!$B74),"",COUNTIF(Codes!EQ75,1))</f>
        <v/>
      </c>
      <c r="EP68" s="54" t="str">
        <f>IF(ISBLANK(Paramètres!$B74),"",COUNTIF(Codes!ER75,1))</f>
        <v/>
      </c>
      <c r="EQ68" s="54" t="str">
        <f>IF(ISBLANK(Paramètres!$B74),"",COUNTIF(Codes!ES75,1))</f>
        <v/>
      </c>
      <c r="ER68" s="54" t="str">
        <f>IF(ISBLANK(Paramètres!$B74),"",COUNTIF(Codes!ET75,1))</f>
        <v/>
      </c>
      <c r="ES68" s="54" t="str">
        <f>IF(ISBLANK(Paramètres!$B74),"",COUNTIF(Codes!EU75,1))</f>
        <v/>
      </c>
      <c r="ET68" s="54" t="str">
        <f>IF(ISBLANK(Paramètres!$B74),"",COUNTIF(Codes!EV75,1))</f>
        <v/>
      </c>
      <c r="EU68" s="54" t="str">
        <f>IF(ISBLANK(Paramètres!$B74),"",COUNTIF(Codes!EW75,1))</f>
        <v/>
      </c>
      <c r="EV68" s="54" t="str">
        <f>IF(ISBLANK(Paramètres!$B74),"",COUNTIF(Codes!EX75,1))</f>
        <v/>
      </c>
      <c r="EW68" s="54" t="str">
        <f>IF(ISBLANK(Paramètres!$B74),"",COUNTIF(Codes!EY75,1))</f>
        <v/>
      </c>
      <c r="EX68" s="54" t="str">
        <f>IF(ISBLANK(Paramètres!$B74),"",COUNTIF(Codes!EZ75,1))</f>
        <v/>
      </c>
      <c r="EY68" s="54" t="str">
        <f>IF(ISBLANK(Paramètres!$B74),"",COUNTIF(Codes!FA75,1))</f>
        <v/>
      </c>
      <c r="EZ68" s="54" t="str">
        <f>IF(ISBLANK(Paramètres!$B74),"",COUNTIF(Codes!FB75,1))</f>
        <v/>
      </c>
      <c r="FA68" s="54" t="str">
        <f>IF(ISBLANK(Paramètres!$B74),"",COUNTIF(Codes!FC75,1))</f>
        <v/>
      </c>
      <c r="FB68" s="54" t="str">
        <f>IF(ISBLANK(Paramètres!$B74),"",COUNTIF(Codes!FD75,1))</f>
        <v/>
      </c>
      <c r="FC68" s="54" t="str">
        <f>IF(ISBLANK(Paramètres!$B74),"",COUNTIF(Codes!FE75,1))</f>
        <v/>
      </c>
      <c r="FD68" s="54" t="str">
        <f>IF(ISBLANK(Paramètres!$B74),"",COUNTIF(Codes!FF75,1))</f>
        <v/>
      </c>
      <c r="FE68" s="54" t="str">
        <f>IF(ISBLANK(Paramètres!$B74),"",COUNTIF(Codes!FG75,1))</f>
        <v/>
      </c>
      <c r="FF68" s="54" t="str">
        <f>IF(ISBLANK(Paramètres!$B74),"",COUNTIF(Codes!FH75,1))</f>
        <v/>
      </c>
      <c r="FG68" s="54" t="str">
        <f>IF(ISBLANK(Paramètres!$B74),"",COUNTIF(Codes!FI75,1))</f>
        <v/>
      </c>
      <c r="FH68" s="54" t="str">
        <f>IF(ISBLANK(Paramètres!$B74),"",COUNTIF(Codes!FJ75,1))</f>
        <v/>
      </c>
      <c r="FI68" s="54" t="str">
        <f>IF(ISBLANK(Paramètres!$B74),"",COUNTIF(Codes!FK75,1))</f>
        <v/>
      </c>
      <c r="FJ68" s="54" t="str">
        <f>IF(ISBLANK(Paramètres!$B74),"",COUNTIF(Codes!FL75,1))</f>
        <v/>
      </c>
      <c r="FK68" s="54" t="str">
        <f>IF(ISBLANK(Paramètres!$B74),"",COUNTIF(Codes!FM75,1))</f>
        <v/>
      </c>
      <c r="FL68" s="54" t="str">
        <f>IF(ISBLANK(Paramètres!$B74),"",COUNTIF(Codes!FN75,1))</f>
        <v/>
      </c>
      <c r="FM68" s="54" t="str">
        <f>IF(ISBLANK(Paramètres!$B74),"",COUNTIF(Codes!FO75,1))</f>
        <v/>
      </c>
      <c r="FN68" s="54" t="str">
        <f>IF(ISBLANK(Paramètres!$B74),"",COUNTIF(Codes!FP75,1))</f>
        <v/>
      </c>
      <c r="FO68" s="54" t="str">
        <f>IF(ISBLANK(Paramètres!$B74),"",COUNTIF(Codes!FQ75,1))</f>
        <v/>
      </c>
      <c r="FP68" s="54" t="str">
        <f>IF(ISBLANK(Paramètres!$B74),"",COUNTIF(Codes!FR75,1))</f>
        <v/>
      </c>
      <c r="FQ68" s="54" t="str">
        <f>IF(ISBLANK(Paramètres!$B74),"",COUNTIF(Codes!FS75,1))</f>
        <v/>
      </c>
      <c r="FR68" s="54" t="str">
        <f>IF(ISBLANK(Paramètres!$B74),"",COUNTIF(Codes!FT75,1))</f>
        <v/>
      </c>
      <c r="FS68" s="54" t="str">
        <f>IF(ISBLANK(Paramètres!$B74),"",COUNTIF(Codes!FU75,1))</f>
        <v/>
      </c>
      <c r="FT68" s="54" t="str">
        <f>IF(ISBLANK(Paramètres!$B74),"",COUNTIF(Codes!FV75,1))</f>
        <v/>
      </c>
      <c r="FU68" s="54" t="str">
        <f>IF(ISBLANK(Paramètres!$B74),"",COUNTIF(Codes!FW75,1))</f>
        <v/>
      </c>
      <c r="FV68" s="54" t="str">
        <f>IF(ISBLANK(Paramètres!$B74),"",COUNTIF(Codes!FX75,1))</f>
        <v/>
      </c>
      <c r="FW68" s="54" t="str">
        <f>IF(ISBLANK(Paramètres!$B74),"",COUNTIF(Codes!FY75,1))</f>
        <v/>
      </c>
      <c r="FX68" s="54" t="str">
        <f>IF(ISBLANK(Paramètres!$B74),"",COUNTIF(Codes!FZ75,1))</f>
        <v/>
      </c>
      <c r="FY68" s="54" t="str">
        <f>IF(ISBLANK(Paramètres!$B74),"",COUNTIF(Codes!GA75,1))</f>
        <v/>
      </c>
      <c r="FZ68" s="54" t="str">
        <f>IF(ISBLANK(Paramètres!$B74),"",COUNTIF(Codes!GB75,1))</f>
        <v/>
      </c>
      <c r="GA68" s="54" t="str">
        <f>IF(ISBLANK(Paramètres!$B74),"",COUNTIF(Codes!GC75,1))</f>
        <v/>
      </c>
      <c r="GB68" s="54" t="str">
        <f>IF(ISBLANK(Paramètres!$B74),"",COUNTIF(Codes!GD75,1))</f>
        <v/>
      </c>
      <c r="GC68" s="54" t="str">
        <f>IF(ISBLANK(Paramètres!$B74),"",COUNTIF(Codes!GE75,1))</f>
        <v/>
      </c>
      <c r="GD68" s="54" t="str">
        <f>IF(ISBLANK(Paramètres!$B74),"",COUNTIF(Codes!GF75,1))</f>
        <v/>
      </c>
      <c r="GE68" s="54" t="str">
        <f>IF(ISBLANK(Paramètres!$B74),"",COUNTIF(Codes!GG75,1))</f>
        <v/>
      </c>
      <c r="GF68" s="54" t="str">
        <f>IF(ISBLANK(Paramètres!$B74),"",COUNTIF(Codes!GH75,1))</f>
        <v/>
      </c>
      <c r="GG68" s="54" t="str">
        <f>IF(ISBLANK(Paramètres!$B74),"",COUNTIF(Codes!GI75,1))</f>
        <v/>
      </c>
      <c r="GH68" s="54" t="str">
        <f>IF(ISBLANK(Paramètres!$B74),"",COUNTIF(Codes!GJ75,1))</f>
        <v/>
      </c>
      <c r="GI68" s="54" t="str">
        <f>IF(ISBLANK(Paramètres!$B74),"",COUNTIF(Codes!GK75,1))</f>
        <v/>
      </c>
      <c r="GJ68" s="54" t="str">
        <f>IF(ISBLANK(Paramètres!$B74),"",COUNTIF(Codes!GL75,1))</f>
        <v/>
      </c>
      <c r="GK68" s="54" t="str">
        <f>IF(ISBLANK(Paramètres!$B74),"",COUNTIF(Codes!GM75,1))</f>
        <v/>
      </c>
      <c r="GL68" s="54" t="str">
        <f>IF(ISBLANK(Paramètres!$B74),"",COUNTIF(Codes!GN75,1))</f>
        <v/>
      </c>
      <c r="GM68" s="54" t="str">
        <f>IF(ISBLANK(Paramètres!B74),"",AVERAGE(B68:CX68))</f>
        <v/>
      </c>
      <c r="GN68" s="54" t="str">
        <f>IF(ISBLANK(Paramètres!B74),"",AVERAGE(CY68:GL68))</f>
        <v/>
      </c>
      <c r="GO68" s="54" t="str">
        <f>IF(ISBLANK(Paramètres!B74),"",AVERAGE(C68:GL68))</f>
        <v/>
      </c>
      <c r="GP68" s="54" t="str">
        <f>IF(ISBLANK(Paramètres!B74),"",AVERAGE(CY68:DZ68))</f>
        <v/>
      </c>
      <c r="GQ68" s="54" t="str">
        <f>IF(ISBLANK(Paramètres!B74),"",AVERAGE(EA68:FK68))</f>
        <v/>
      </c>
      <c r="GR68" s="54" t="str">
        <f>IF(ISBLANK(Paramètres!B74),"",AVERAGE(FL68:FW68))</f>
        <v/>
      </c>
      <c r="GS68" s="54" t="str">
        <f>IF(ISBLANK(Paramètres!B74),"",AVERAGE(FX68:GL68))</f>
        <v/>
      </c>
      <c r="GT68" s="54" t="str">
        <f>IF(ISBLANK(Paramètres!B74),"",AVERAGE(Calculs!M68:R68,Calculs!AN68:AY68,Calculs!BE68:BI68,Calculs!BT68:BX68,Calculs!CD68:CO68))</f>
        <v/>
      </c>
      <c r="GU68" s="54" t="str">
        <f>IF(ISBLANK(Paramètres!B74),"",AVERAGE(Calculs!AI68:AM68,Calculs!BJ68:BP68,Calculs!BY68:CC68))</f>
        <v/>
      </c>
      <c r="GV68" s="54" t="str">
        <f>IF(ISBLANK(Paramètres!B74),"",AVERAGE(Calculs!B68:L68,Calculs!S68:AH68,Calculs!AZ68:BD68,Calculs!BQ68:BS68))</f>
        <v/>
      </c>
      <c r="GW68" s="54" t="str">
        <f>IF(ISBLANK(Paramètres!B74),"",AVERAGE(CP68:CX68))</f>
        <v/>
      </c>
    </row>
    <row r="69" spans="1:205" s="23" customFormat="1" ht="24" customHeight="1" thickBot="1" x14ac:dyDescent="0.4">
      <c r="A69" s="266" t="str">
        <f>Codes!C76</f>
        <v/>
      </c>
      <c r="B69" s="54" t="str">
        <f>IF(ISBLANK(Paramètres!$B75),"",COUNTIF(Codes!D76,1))</f>
        <v/>
      </c>
      <c r="C69" s="54" t="str">
        <f>IF(ISBLANK(Paramètres!$B75),"",COUNTIF(Codes!E76,1))</f>
        <v/>
      </c>
      <c r="D69" s="54" t="str">
        <f>IF(ISBLANK(Paramètres!$B75),"",COUNTIF(Codes!F76,1))</f>
        <v/>
      </c>
      <c r="E69" s="54" t="str">
        <f>IF(ISBLANK(Paramètres!$B75),"",COUNTIF(Codes!G76,1))</f>
        <v/>
      </c>
      <c r="F69" s="54" t="str">
        <f>IF(ISBLANK(Paramètres!$B75),"",COUNTIF(Codes!H76,1))</f>
        <v/>
      </c>
      <c r="G69" s="54" t="str">
        <f>IF(ISBLANK(Paramètres!$B75),"",COUNTIF(Codes!I76,1))</f>
        <v/>
      </c>
      <c r="H69" s="54" t="str">
        <f>IF(ISBLANK(Paramètres!$B75),"",COUNTIF(Codes!J76,1))</f>
        <v/>
      </c>
      <c r="I69" s="54" t="str">
        <f>IF(ISBLANK(Paramètres!$B75),"",COUNTIF(Codes!K76,1))</f>
        <v/>
      </c>
      <c r="J69" s="54" t="str">
        <f>IF(ISBLANK(Paramètres!$B75),"",COUNTIF(Codes!L76,1))</f>
        <v/>
      </c>
      <c r="K69" s="54" t="str">
        <f>IF(ISBLANK(Paramètres!$B75),"",COUNTIF(Codes!M76,1))</f>
        <v/>
      </c>
      <c r="L69" s="54" t="str">
        <f>IF(ISBLANK(Paramètres!$B75),"",COUNTIF(Codes!N76,1))</f>
        <v/>
      </c>
      <c r="M69" s="54" t="str">
        <f>IF(ISBLANK(Paramètres!$B75),"",COUNTIF(Codes!O76,1))</f>
        <v/>
      </c>
      <c r="N69" s="54" t="str">
        <f>IF(ISBLANK(Paramètres!$B75),"",COUNTIF(Codes!P76,1))</f>
        <v/>
      </c>
      <c r="O69" s="54" t="str">
        <f>IF(ISBLANK(Paramètres!$B75),"",COUNTIF(Codes!Q76,1))</f>
        <v/>
      </c>
      <c r="P69" s="54" t="str">
        <f>IF(ISBLANK(Paramètres!$B75),"",COUNTIF(Codes!R76,1))</f>
        <v/>
      </c>
      <c r="Q69" s="54" t="str">
        <f>IF(ISBLANK(Paramètres!$B75),"",COUNTIF(Codes!S76,1))</f>
        <v/>
      </c>
      <c r="R69" s="54" t="str">
        <f>IF(ISBLANK(Paramètres!$B75),"",COUNTIF(Codes!T76,1))</f>
        <v/>
      </c>
      <c r="S69" s="54" t="str">
        <f>IF(ISBLANK(Paramètres!$B75),"",COUNTIF(Codes!U76,1))</f>
        <v/>
      </c>
      <c r="T69" s="54" t="str">
        <f>IF(ISBLANK(Paramètres!$B75),"",COUNTIF(Codes!V76,1))</f>
        <v/>
      </c>
      <c r="U69" s="54" t="str">
        <f>IF(ISBLANK(Paramètres!$B75),"",COUNTIF(Codes!W76,1))</f>
        <v/>
      </c>
      <c r="V69" s="54" t="str">
        <f>IF(ISBLANK(Paramètres!$B75),"",COUNTIF(Codes!X76,1))</f>
        <v/>
      </c>
      <c r="W69" s="54" t="str">
        <f>IF(ISBLANK(Paramètres!$B75),"",COUNTIF(Codes!Y76,1))</f>
        <v/>
      </c>
      <c r="X69" s="54" t="str">
        <f>IF(ISBLANK(Paramètres!$B75),"",COUNTIF(Codes!Z76,1))</f>
        <v/>
      </c>
      <c r="Y69" s="54" t="str">
        <f>IF(ISBLANK(Paramètres!$B75),"",COUNTIF(Codes!AA76,1))</f>
        <v/>
      </c>
      <c r="Z69" s="54" t="str">
        <f>IF(ISBLANK(Paramètres!$B75),"",COUNTIF(Codes!AB76,1))</f>
        <v/>
      </c>
      <c r="AA69" s="54" t="str">
        <f>IF(ISBLANK(Paramètres!$B75),"",COUNTIF(Codes!AC76,1))</f>
        <v/>
      </c>
      <c r="AB69" s="54" t="str">
        <f>IF(ISBLANK(Paramètres!$B75),"",COUNTIF(Codes!AD76,1))</f>
        <v/>
      </c>
      <c r="AC69" s="54" t="str">
        <f>IF(ISBLANK(Paramètres!$B75),"",COUNTIF(Codes!AE76,1))</f>
        <v/>
      </c>
      <c r="AD69" s="54" t="str">
        <f>IF(ISBLANK(Paramètres!$B75),"",COUNTIF(Codes!AF76,1))</f>
        <v/>
      </c>
      <c r="AE69" s="54" t="str">
        <f>IF(ISBLANK(Paramètres!$B75),"",COUNTIF(Codes!AG76,1))</f>
        <v/>
      </c>
      <c r="AF69" s="54" t="str">
        <f>IF(ISBLANK(Paramètres!$B75),"",COUNTIF(Codes!AH76,1))</f>
        <v/>
      </c>
      <c r="AG69" s="54" t="str">
        <f>IF(ISBLANK(Paramètres!$B75),"",COUNTIF(Codes!AI76,1))</f>
        <v/>
      </c>
      <c r="AH69" s="54" t="str">
        <f>IF(ISBLANK(Paramètres!$B75),"",COUNTIF(Codes!AJ76,1))</f>
        <v/>
      </c>
      <c r="AI69" s="54" t="str">
        <f>IF(ISBLANK(Paramètres!$B75),"",COUNTIF(Codes!AK76,1))</f>
        <v/>
      </c>
      <c r="AJ69" s="54" t="str">
        <f>IF(ISBLANK(Paramètres!$B75),"",COUNTIF(Codes!AL76,1))</f>
        <v/>
      </c>
      <c r="AK69" s="54" t="str">
        <f>IF(ISBLANK(Paramètres!$B75),"",COUNTIF(Codes!AM76,1))</f>
        <v/>
      </c>
      <c r="AL69" s="54" t="str">
        <f>IF(ISBLANK(Paramètres!$B75),"",COUNTIF(Codes!AN76,1))</f>
        <v/>
      </c>
      <c r="AM69" s="54" t="str">
        <f>IF(ISBLANK(Paramètres!$B75),"",COUNTIF(Codes!AO76,1))</f>
        <v/>
      </c>
      <c r="AN69" s="54" t="str">
        <f>IF(ISBLANK(Paramètres!$B75),"",COUNTIF(Codes!AP76,1))</f>
        <v/>
      </c>
      <c r="AO69" s="54" t="str">
        <f>IF(ISBLANK(Paramètres!$B75),"",COUNTIF(Codes!AQ76,1))</f>
        <v/>
      </c>
      <c r="AP69" s="54" t="str">
        <f>IF(ISBLANK(Paramètres!$B75),"",COUNTIF(Codes!AR76,1))</f>
        <v/>
      </c>
      <c r="AQ69" s="54" t="str">
        <f>IF(ISBLANK(Paramètres!$B75),"",COUNTIF(Codes!AS76,1))</f>
        <v/>
      </c>
      <c r="AR69" s="54" t="str">
        <f>IF(ISBLANK(Paramètres!$B75),"",COUNTIF(Codes!AT76,1))</f>
        <v/>
      </c>
      <c r="AS69" s="54" t="str">
        <f>IF(ISBLANK(Paramètres!$B75),"",COUNTIF(Codes!AU76,1))</f>
        <v/>
      </c>
      <c r="AT69" s="54" t="str">
        <f>IF(ISBLANK(Paramètres!$B75),"",COUNTIF(Codes!AV76,1))</f>
        <v/>
      </c>
      <c r="AU69" s="54" t="str">
        <f>IF(ISBLANK(Paramètres!$B75),"",COUNTIF(Codes!AW76,1))</f>
        <v/>
      </c>
      <c r="AV69" s="54" t="str">
        <f>IF(ISBLANK(Paramètres!$B75),"",COUNTIF(Codes!AX76,1))</f>
        <v/>
      </c>
      <c r="AW69" s="54" t="str">
        <f>IF(ISBLANK(Paramètres!$B75),"",COUNTIF(Codes!AY76,1))</f>
        <v/>
      </c>
      <c r="AX69" s="54" t="str">
        <f>IF(ISBLANK(Paramètres!$B75),"",COUNTIF(Codes!AZ76,1))</f>
        <v/>
      </c>
      <c r="AY69" s="54" t="str">
        <f>IF(ISBLANK(Paramètres!$B75),"",COUNTIF(Codes!BA76,1))</f>
        <v/>
      </c>
      <c r="AZ69" s="54" t="str">
        <f>IF(ISBLANK(Paramètres!$B75),"",COUNTIF(Codes!BB76,1))</f>
        <v/>
      </c>
      <c r="BA69" s="54" t="str">
        <f>IF(ISBLANK(Paramètres!$B75),"",COUNTIF(Codes!BC76,1))</f>
        <v/>
      </c>
      <c r="BB69" s="54" t="str">
        <f>IF(ISBLANK(Paramètres!$B75),"",COUNTIF(Codes!BD76,1))</f>
        <v/>
      </c>
      <c r="BC69" s="54" t="str">
        <f>IF(ISBLANK(Paramètres!$B75),"",COUNTIF(Codes!BE76,1))</f>
        <v/>
      </c>
      <c r="BD69" s="54" t="str">
        <f>IF(ISBLANK(Paramètres!$B75),"",COUNTIF(Codes!BF76,1))</f>
        <v/>
      </c>
      <c r="BE69" s="54" t="str">
        <f>IF(ISBLANK(Paramètres!$B75),"",COUNTIF(Codes!BG76,1))</f>
        <v/>
      </c>
      <c r="BF69" s="54" t="str">
        <f>IF(ISBLANK(Paramètres!$B75),"",COUNTIF(Codes!BH76,1))</f>
        <v/>
      </c>
      <c r="BG69" s="54" t="str">
        <f>IF(ISBLANK(Paramètres!$B75),"",COUNTIF(Codes!BI76,1))</f>
        <v/>
      </c>
      <c r="BH69" s="54" t="str">
        <f>IF(ISBLANK(Paramètres!$B75),"",COUNTIF(Codes!BJ76,1))</f>
        <v/>
      </c>
      <c r="BI69" s="54" t="str">
        <f>IF(ISBLANK(Paramètres!$B75),"",COUNTIF(Codes!BK76,1))</f>
        <v/>
      </c>
      <c r="BJ69" s="54" t="str">
        <f>IF(ISBLANK(Paramètres!$B75),"",COUNTIF(Codes!BL76,1))</f>
        <v/>
      </c>
      <c r="BK69" s="54" t="str">
        <f>IF(ISBLANK(Paramètres!$B75),"",COUNTIF(Codes!BM76,1))</f>
        <v/>
      </c>
      <c r="BL69" s="54" t="str">
        <f>IF(ISBLANK(Paramètres!$B75),"",COUNTIF(Codes!BN76,1))</f>
        <v/>
      </c>
      <c r="BM69" s="54" t="str">
        <f>IF(ISBLANK(Paramètres!$B75),"",COUNTIF(Codes!BO76,1))</f>
        <v/>
      </c>
      <c r="BN69" s="54" t="str">
        <f>IF(ISBLANK(Paramètres!$B75),"",COUNTIF(Codes!BP76,1))</f>
        <v/>
      </c>
      <c r="BO69" s="54" t="str">
        <f>IF(ISBLANK(Paramètres!$B75),"",COUNTIF(Codes!BQ76,1))</f>
        <v/>
      </c>
      <c r="BP69" s="54" t="str">
        <f>IF(ISBLANK(Paramètres!$B75),"",COUNTIF(Codes!BR76,1))</f>
        <v/>
      </c>
      <c r="BQ69" s="54" t="str">
        <f>IF(ISBLANK(Paramètres!$B75),"",COUNTIF(Codes!BS76,1))</f>
        <v/>
      </c>
      <c r="BR69" s="54" t="str">
        <f>IF(ISBLANK(Paramètres!$B75),"",COUNTIF(Codes!BT76,1))</f>
        <v/>
      </c>
      <c r="BS69" s="54" t="str">
        <f>IF(ISBLANK(Paramètres!$B75),"",COUNTIF(Codes!BU76,1))</f>
        <v/>
      </c>
      <c r="BT69" s="54" t="str">
        <f>IF(ISBLANK(Paramètres!$B75),"",COUNTIF(Codes!BV76,1))</f>
        <v/>
      </c>
      <c r="BU69" s="54" t="str">
        <f>IF(ISBLANK(Paramètres!$B75),"",COUNTIF(Codes!BW76,1))</f>
        <v/>
      </c>
      <c r="BV69" s="54" t="str">
        <f>IF(ISBLANK(Paramètres!$B75),"",COUNTIF(Codes!BX76,1))</f>
        <v/>
      </c>
      <c r="BW69" s="54" t="str">
        <f>IF(ISBLANK(Paramètres!$B75),"",COUNTIF(Codes!BY76,1))</f>
        <v/>
      </c>
      <c r="BX69" s="54" t="str">
        <f>IF(ISBLANK(Paramètres!$B75),"",COUNTIF(Codes!BZ76,1))</f>
        <v/>
      </c>
      <c r="BY69" s="54" t="str">
        <f>IF(ISBLANK(Paramètres!$B75),"",COUNTIF(Codes!CA76,1))</f>
        <v/>
      </c>
      <c r="BZ69" s="54" t="str">
        <f>IF(ISBLANK(Paramètres!$B75),"",COUNTIF(Codes!CB76,1))</f>
        <v/>
      </c>
      <c r="CA69" s="54" t="str">
        <f>IF(ISBLANK(Paramètres!$B75),"",COUNTIF(Codes!CC76,1))</f>
        <v/>
      </c>
      <c r="CB69" s="54" t="str">
        <f>IF(ISBLANK(Paramètres!$B75),"",COUNTIF(Codes!CD76,1))</f>
        <v/>
      </c>
      <c r="CC69" s="54" t="str">
        <f>IF(ISBLANK(Paramètres!$B75),"",COUNTIF(Codes!CE76,1))</f>
        <v/>
      </c>
      <c r="CD69" s="54" t="str">
        <f>IF(ISBLANK(Paramètres!$B75),"",COUNTIF(Codes!CF76,1))</f>
        <v/>
      </c>
      <c r="CE69" s="54" t="str">
        <f>IF(ISBLANK(Paramètres!$B75),"",COUNTIF(Codes!CG76,1))</f>
        <v/>
      </c>
      <c r="CF69" s="54" t="str">
        <f>IF(ISBLANK(Paramètres!$B75),"",COUNTIF(Codes!CH76,1))</f>
        <v/>
      </c>
      <c r="CG69" s="54" t="str">
        <f>IF(ISBLANK(Paramètres!$B75),"",COUNTIF(Codes!CI76,1))</f>
        <v/>
      </c>
      <c r="CH69" s="54" t="str">
        <f>IF(ISBLANK(Paramètres!$B75),"",COUNTIF(Codes!CJ76,1))</f>
        <v/>
      </c>
      <c r="CI69" s="54" t="str">
        <f>IF(ISBLANK(Paramètres!$B75),"",COUNTIF(Codes!CK76,1))</f>
        <v/>
      </c>
      <c r="CJ69" s="54" t="str">
        <f>IF(ISBLANK(Paramètres!$B75),"",COUNTIF(Codes!CL76,1))</f>
        <v/>
      </c>
      <c r="CK69" s="54" t="str">
        <f>IF(ISBLANK(Paramètres!$B75),"",COUNTIF(Codes!CM76,1))</f>
        <v/>
      </c>
      <c r="CL69" s="54" t="str">
        <f>IF(ISBLANK(Paramètres!$B75),"",COUNTIF(Codes!CN76,1))</f>
        <v/>
      </c>
      <c r="CM69" s="54" t="str">
        <f>IF(ISBLANK(Paramètres!$B75),"",COUNTIF(Codes!CO76,1))</f>
        <v/>
      </c>
      <c r="CN69" s="54" t="str">
        <f>IF(ISBLANK(Paramètres!$B75),"",COUNTIF(Codes!CP76,1))</f>
        <v/>
      </c>
      <c r="CO69" s="54" t="str">
        <f>IF(ISBLANK(Paramètres!$B75),"",COUNTIF(Codes!CQ76,1))</f>
        <v/>
      </c>
      <c r="CP69" s="54" t="str">
        <f>IF(ISBLANK(Paramètres!$B75),"",COUNTIF(Codes!CR76,1))</f>
        <v/>
      </c>
      <c r="CQ69" s="54" t="str">
        <f>IF(ISBLANK(Paramètres!$B75),"",COUNTIF(Codes!CS76,1))</f>
        <v/>
      </c>
      <c r="CR69" s="54" t="str">
        <f>IF(ISBLANK(Paramètres!$B75),"",COUNTIF(Codes!CT76,1))</f>
        <v/>
      </c>
      <c r="CS69" s="54" t="str">
        <f>IF(ISBLANK(Paramètres!$B75),"",COUNTIF(Codes!CU76,1))</f>
        <v/>
      </c>
      <c r="CT69" s="54" t="str">
        <f>IF(ISBLANK(Paramètres!$B75),"",COUNTIF(Codes!CV76,1))</f>
        <v/>
      </c>
      <c r="CU69" s="54" t="str">
        <f>IF(ISBLANK(Paramètres!$B75),"",COUNTIF(Codes!CW76,1))</f>
        <v/>
      </c>
      <c r="CV69" s="54" t="str">
        <f>IF(ISBLANK(Paramètres!$B75),"",COUNTIF(Codes!CX76,1))</f>
        <v/>
      </c>
      <c r="CW69" s="54" t="str">
        <f>IF(ISBLANK(Paramètres!$B75),"",COUNTIF(Codes!CY76,1))</f>
        <v/>
      </c>
      <c r="CX69" s="54" t="str">
        <f>IF(ISBLANK(Paramètres!$B75),"",COUNTIF(Codes!CZ76,1))</f>
        <v/>
      </c>
      <c r="CY69" s="54" t="str">
        <f>IF(ISBLANK(Paramètres!$B75),"",COUNTIF(Codes!DA76,1))</f>
        <v/>
      </c>
      <c r="CZ69" s="54" t="str">
        <f>IF(ISBLANK(Paramètres!$B75),"",COUNTIF(Codes!DB76,1))</f>
        <v/>
      </c>
      <c r="DA69" s="54" t="str">
        <f>IF(ISBLANK(Paramètres!$B75),"",COUNTIF(Codes!DC76,1))</f>
        <v/>
      </c>
      <c r="DB69" s="54" t="str">
        <f>IF(ISBLANK(Paramètres!$B75),"",COUNTIF(Codes!DD76,1))</f>
        <v/>
      </c>
      <c r="DC69" s="54" t="str">
        <f>IF(ISBLANK(Paramètres!$B75),"",COUNTIF(Codes!DE76,1))</f>
        <v/>
      </c>
      <c r="DD69" s="54" t="str">
        <f>IF(ISBLANK(Paramètres!$B75),"",COUNTIF(Codes!DF76,1))</f>
        <v/>
      </c>
      <c r="DE69" s="54" t="str">
        <f>IF(ISBLANK(Paramètres!$B75),"",COUNTIF(Codes!DG76,1))</f>
        <v/>
      </c>
      <c r="DF69" s="54" t="str">
        <f>IF(ISBLANK(Paramètres!$B75),"",COUNTIF(Codes!DH76,1))</f>
        <v/>
      </c>
      <c r="DG69" s="54" t="str">
        <f>IF(ISBLANK(Paramètres!$B75),"",COUNTIF(Codes!DI76,1))</f>
        <v/>
      </c>
      <c r="DH69" s="54" t="str">
        <f>IF(ISBLANK(Paramètres!$B75),"",COUNTIF(Codes!DJ76,1))</f>
        <v/>
      </c>
      <c r="DI69" s="54" t="str">
        <f>IF(ISBLANK(Paramètres!$B75),"",COUNTIF(Codes!DK76,1))</f>
        <v/>
      </c>
      <c r="DJ69" s="54" t="str">
        <f>IF(ISBLANK(Paramètres!$B75),"",COUNTIF(Codes!DL76,1))</f>
        <v/>
      </c>
      <c r="DK69" s="54" t="str">
        <f>IF(ISBLANK(Paramètres!$B75),"",COUNTIF(Codes!DM76,1))</f>
        <v/>
      </c>
      <c r="DL69" s="54" t="str">
        <f>IF(ISBLANK(Paramètres!$B75),"",COUNTIF(Codes!DN76,1))</f>
        <v/>
      </c>
      <c r="DM69" s="54" t="str">
        <f>IF(ISBLANK(Paramètres!$B75),"",COUNTIF(Codes!DO76,1))</f>
        <v/>
      </c>
      <c r="DN69" s="54" t="str">
        <f>IF(ISBLANK(Paramètres!$B75),"",COUNTIF(Codes!DP76,1))</f>
        <v/>
      </c>
      <c r="DO69" s="54" t="str">
        <f>IF(ISBLANK(Paramètres!$B75),"",COUNTIF(Codes!DQ76,1))</f>
        <v/>
      </c>
      <c r="DP69" s="54" t="str">
        <f>IF(ISBLANK(Paramètres!$B75),"",COUNTIF(Codes!DR76,1))</f>
        <v/>
      </c>
      <c r="DQ69" s="54" t="str">
        <f>IF(ISBLANK(Paramètres!$B75),"",COUNTIF(Codes!DS76,1))</f>
        <v/>
      </c>
      <c r="DR69" s="54" t="str">
        <f>IF(ISBLANK(Paramètres!$B75),"",COUNTIF(Codes!DT76,1))</f>
        <v/>
      </c>
      <c r="DS69" s="54" t="str">
        <f>IF(ISBLANK(Paramètres!$B75),"",COUNTIF(Codes!DU76,1))</f>
        <v/>
      </c>
      <c r="DT69" s="54" t="str">
        <f>IF(ISBLANK(Paramètres!$B75),"",COUNTIF(Codes!DV76,1))</f>
        <v/>
      </c>
      <c r="DU69" s="54" t="str">
        <f>IF(ISBLANK(Paramètres!$B75),"",COUNTIF(Codes!DW76,1))</f>
        <v/>
      </c>
      <c r="DV69" s="54" t="str">
        <f>IF(ISBLANK(Paramètres!$B75),"",COUNTIF(Codes!DX76,1))</f>
        <v/>
      </c>
      <c r="DW69" s="54" t="str">
        <f>IF(ISBLANK(Paramètres!$B75),"",COUNTIF(Codes!DY76,1))</f>
        <v/>
      </c>
      <c r="DX69" s="54" t="str">
        <f>IF(ISBLANK(Paramètres!$B75),"",COUNTIF(Codes!DZ76,1))</f>
        <v/>
      </c>
      <c r="DY69" s="54" t="str">
        <f>IF(ISBLANK(Paramètres!$B75),"",COUNTIF(Codes!EA76,1))</f>
        <v/>
      </c>
      <c r="DZ69" s="54" t="str">
        <f>IF(ISBLANK(Paramètres!$B75),"",COUNTIF(Codes!EB76,1))</f>
        <v/>
      </c>
      <c r="EA69" s="54" t="str">
        <f>IF(ISBLANK(Paramètres!$B75),"",COUNTIF(Codes!EC76,1))</f>
        <v/>
      </c>
      <c r="EB69" s="54" t="str">
        <f>IF(ISBLANK(Paramètres!$B75),"",COUNTIF(Codes!ED76,1))</f>
        <v/>
      </c>
      <c r="EC69" s="54" t="str">
        <f>IF(ISBLANK(Paramètres!$B75),"",COUNTIF(Codes!EE76,1))</f>
        <v/>
      </c>
      <c r="ED69" s="54" t="str">
        <f>IF(ISBLANK(Paramètres!$B75),"",COUNTIF(Codes!EF76,1))</f>
        <v/>
      </c>
      <c r="EE69" s="54" t="str">
        <f>IF(ISBLANK(Paramètres!$B75),"",COUNTIF(Codes!EG76,1))</f>
        <v/>
      </c>
      <c r="EF69" s="54" t="str">
        <f>IF(ISBLANK(Paramètres!$B75),"",COUNTIF(Codes!EH76,1))</f>
        <v/>
      </c>
      <c r="EG69" s="54" t="str">
        <f>IF(ISBLANK(Paramètres!$B75),"",COUNTIF(Codes!EI76,1))</f>
        <v/>
      </c>
      <c r="EH69" s="54" t="str">
        <f>IF(ISBLANK(Paramètres!$B75),"",COUNTIF(Codes!EJ76,1))</f>
        <v/>
      </c>
      <c r="EI69" s="54" t="str">
        <f>IF(ISBLANK(Paramètres!$B75),"",COUNTIF(Codes!EK76,1))</f>
        <v/>
      </c>
      <c r="EJ69" s="54" t="str">
        <f>IF(ISBLANK(Paramètres!$B75),"",COUNTIF(Codes!EL76,1))</f>
        <v/>
      </c>
      <c r="EK69" s="54" t="str">
        <f>IF(ISBLANK(Paramètres!$B75),"",COUNTIF(Codes!EM76,1))</f>
        <v/>
      </c>
      <c r="EL69" s="54" t="str">
        <f>IF(ISBLANK(Paramètres!$B75),"",COUNTIF(Codes!EN76,1))</f>
        <v/>
      </c>
      <c r="EM69" s="54" t="str">
        <f>IF(ISBLANK(Paramètres!$B75),"",COUNTIF(Codes!EO76,1))</f>
        <v/>
      </c>
      <c r="EN69" s="54" t="str">
        <f>IF(ISBLANK(Paramètres!$B75),"",COUNTIF(Codes!EP76,1))</f>
        <v/>
      </c>
      <c r="EO69" s="54" t="str">
        <f>IF(ISBLANK(Paramètres!$B75),"",COUNTIF(Codes!EQ76,1))</f>
        <v/>
      </c>
      <c r="EP69" s="54" t="str">
        <f>IF(ISBLANK(Paramètres!$B75),"",COUNTIF(Codes!ER76,1))</f>
        <v/>
      </c>
      <c r="EQ69" s="54" t="str">
        <f>IF(ISBLANK(Paramètres!$B75),"",COUNTIF(Codes!ES76,1))</f>
        <v/>
      </c>
      <c r="ER69" s="54" t="str">
        <f>IF(ISBLANK(Paramètres!$B75),"",COUNTIF(Codes!ET76,1))</f>
        <v/>
      </c>
      <c r="ES69" s="54" t="str">
        <f>IF(ISBLANK(Paramètres!$B75),"",COUNTIF(Codes!EU76,1))</f>
        <v/>
      </c>
      <c r="ET69" s="54" t="str">
        <f>IF(ISBLANK(Paramètres!$B75),"",COUNTIF(Codes!EV76,1))</f>
        <v/>
      </c>
      <c r="EU69" s="54" t="str">
        <f>IF(ISBLANK(Paramètres!$B75),"",COUNTIF(Codes!EW76,1))</f>
        <v/>
      </c>
      <c r="EV69" s="54" t="str">
        <f>IF(ISBLANK(Paramètres!$B75),"",COUNTIF(Codes!EX76,1))</f>
        <v/>
      </c>
      <c r="EW69" s="54" t="str">
        <f>IF(ISBLANK(Paramètres!$B75),"",COUNTIF(Codes!EY76,1))</f>
        <v/>
      </c>
      <c r="EX69" s="54" t="str">
        <f>IF(ISBLANK(Paramètres!$B75),"",COUNTIF(Codes!EZ76,1))</f>
        <v/>
      </c>
      <c r="EY69" s="54" t="str">
        <f>IF(ISBLANK(Paramètres!$B75),"",COUNTIF(Codes!FA76,1))</f>
        <v/>
      </c>
      <c r="EZ69" s="54" t="str">
        <f>IF(ISBLANK(Paramètres!$B75),"",COUNTIF(Codes!FB76,1))</f>
        <v/>
      </c>
      <c r="FA69" s="54" t="str">
        <f>IF(ISBLANK(Paramètres!$B75),"",COUNTIF(Codes!FC76,1))</f>
        <v/>
      </c>
      <c r="FB69" s="54" t="str">
        <f>IF(ISBLANK(Paramètres!$B75),"",COUNTIF(Codes!FD76,1))</f>
        <v/>
      </c>
      <c r="FC69" s="54" t="str">
        <f>IF(ISBLANK(Paramètres!$B75),"",COUNTIF(Codes!FE76,1))</f>
        <v/>
      </c>
      <c r="FD69" s="54" t="str">
        <f>IF(ISBLANK(Paramètres!$B75),"",COUNTIF(Codes!FF76,1))</f>
        <v/>
      </c>
      <c r="FE69" s="54" t="str">
        <f>IF(ISBLANK(Paramètres!$B75),"",COUNTIF(Codes!FG76,1))</f>
        <v/>
      </c>
      <c r="FF69" s="54" t="str">
        <f>IF(ISBLANK(Paramètres!$B75),"",COUNTIF(Codes!FH76,1))</f>
        <v/>
      </c>
      <c r="FG69" s="54" t="str">
        <f>IF(ISBLANK(Paramètres!$B75),"",COUNTIF(Codes!FI76,1))</f>
        <v/>
      </c>
      <c r="FH69" s="54" t="str">
        <f>IF(ISBLANK(Paramètres!$B75),"",COUNTIF(Codes!FJ76,1))</f>
        <v/>
      </c>
      <c r="FI69" s="54" t="str">
        <f>IF(ISBLANK(Paramètres!$B75),"",COUNTIF(Codes!FK76,1))</f>
        <v/>
      </c>
      <c r="FJ69" s="54" t="str">
        <f>IF(ISBLANK(Paramètres!$B75),"",COUNTIF(Codes!FL76,1))</f>
        <v/>
      </c>
      <c r="FK69" s="54" t="str">
        <f>IF(ISBLANK(Paramètres!$B75),"",COUNTIF(Codes!FM76,1))</f>
        <v/>
      </c>
      <c r="FL69" s="54" t="str">
        <f>IF(ISBLANK(Paramètres!$B75),"",COUNTIF(Codes!FN76,1))</f>
        <v/>
      </c>
      <c r="FM69" s="54" t="str">
        <f>IF(ISBLANK(Paramètres!$B75),"",COUNTIF(Codes!FO76,1))</f>
        <v/>
      </c>
      <c r="FN69" s="54" t="str">
        <f>IF(ISBLANK(Paramètres!$B75),"",COUNTIF(Codes!FP76,1))</f>
        <v/>
      </c>
      <c r="FO69" s="54" t="str">
        <f>IF(ISBLANK(Paramètres!$B75),"",COUNTIF(Codes!FQ76,1))</f>
        <v/>
      </c>
      <c r="FP69" s="54" t="str">
        <f>IF(ISBLANK(Paramètres!$B75),"",COUNTIF(Codes!FR76,1))</f>
        <v/>
      </c>
      <c r="FQ69" s="54" t="str">
        <f>IF(ISBLANK(Paramètres!$B75),"",COUNTIF(Codes!FS76,1))</f>
        <v/>
      </c>
      <c r="FR69" s="54" t="str">
        <f>IF(ISBLANK(Paramètres!$B75),"",COUNTIF(Codes!FT76,1))</f>
        <v/>
      </c>
      <c r="FS69" s="54" t="str">
        <f>IF(ISBLANK(Paramètres!$B75),"",COUNTIF(Codes!FU76,1))</f>
        <v/>
      </c>
      <c r="FT69" s="54" t="str">
        <f>IF(ISBLANK(Paramètres!$B75),"",COUNTIF(Codes!FV76,1))</f>
        <v/>
      </c>
      <c r="FU69" s="54" t="str">
        <f>IF(ISBLANK(Paramètres!$B75),"",COUNTIF(Codes!FW76,1))</f>
        <v/>
      </c>
      <c r="FV69" s="54" t="str">
        <f>IF(ISBLANK(Paramètres!$B75),"",COUNTIF(Codes!FX76,1))</f>
        <v/>
      </c>
      <c r="FW69" s="54" t="str">
        <f>IF(ISBLANK(Paramètres!$B75),"",COUNTIF(Codes!FY76,1))</f>
        <v/>
      </c>
      <c r="FX69" s="54" t="str">
        <f>IF(ISBLANK(Paramètres!$B75),"",COUNTIF(Codes!FZ76,1))</f>
        <v/>
      </c>
      <c r="FY69" s="54" t="str">
        <f>IF(ISBLANK(Paramètres!$B75),"",COUNTIF(Codes!GA76,1))</f>
        <v/>
      </c>
      <c r="FZ69" s="54" t="str">
        <f>IF(ISBLANK(Paramètres!$B75),"",COUNTIF(Codes!GB76,1))</f>
        <v/>
      </c>
      <c r="GA69" s="54" t="str">
        <f>IF(ISBLANK(Paramètres!$B75),"",COUNTIF(Codes!GC76,1))</f>
        <v/>
      </c>
      <c r="GB69" s="54" t="str">
        <f>IF(ISBLANK(Paramètres!$B75),"",COUNTIF(Codes!GD76,1))</f>
        <v/>
      </c>
      <c r="GC69" s="54" t="str">
        <f>IF(ISBLANK(Paramètres!$B75),"",COUNTIF(Codes!GE76,1))</f>
        <v/>
      </c>
      <c r="GD69" s="54" t="str">
        <f>IF(ISBLANK(Paramètres!$B75),"",COUNTIF(Codes!GF76,1))</f>
        <v/>
      </c>
      <c r="GE69" s="54" t="str">
        <f>IF(ISBLANK(Paramètres!$B75),"",COUNTIF(Codes!GG76,1))</f>
        <v/>
      </c>
      <c r="GF69" s="54" t="str">
        <f>IF(ISBLANK(Paramètres!$B75),"",COUNTIF(Codes!GH76,1))</f>
        <v/>
      </c>
      <c r="GG69" s="54" t="str">
        <f>IF(ISBLANK(Paramètres!$B75),"",COUNTIF(Codes!GI76,1))</f>
        <v/>
      </c>
      <c r="GH69" s="54" t="str">
        <f>IF(ISBLANK(Paramètres!$B75),"",COUNTIF(Codes!GJ76,1))</f>
        <v/>
      </c>
      <c r="GI69" s="54" t="str">
        <f>IF(ISBLANK(Paramètres!$B75),"",COUNTIF(Codes!GK76,1))</f>
        <v/>
      </c>
      <c r="GJ69" s="54" t="str">
        <f>IF(ISBLANK(Paramètres!$B75),"",COUNTIF(Codes!GL76,1))</f>
        <v/>
      </c>
      <c r="GK69" s="54" t="str">
        <f>IF(ISBLANK(Paramètres!$B75),"",COUNTIF(Codes!GM76,1))</f>
        <v/>
      </c>
      <c r="GL69" s="54" t="str">
        <f>IF(ISBLANK(Paramètres!$B75),"",COUNTIF(Codes!GN76,1))</f>
        <v/>
      </c>
      <c r="GM69" s="54" t="str">
        <f>IF(ISBLANK(Paramètres!B75),"",AVERAGE(B69:CX69))</f>
        <v/>
      </c>
      <c r="GN69" s="54" t="str">
        <f>IF(ISBLANK(Paramètres!B75),"",AVERAGE(CY69:GL69))</f>
        <v/>
      </c>
      <c r="GO69" s="54" t="str">
        <f>IF(ISBLANK(Paramètres!B75),"",AVERAGE(C69:GL69))</f>
        <v/>
      </c>
      <c r="GP69" s="54" t="str">
        <f>IF(ISBLANK(Paramètres!B75),"",AVERAGE(CY69:DZ69))</f>
        <v/>
      </c>
      <c r="GQ69" s="54" t="str">
        <f>IF(ISBLANK(Paramètres!B75),"",AVERAGE(EA69:FK69))</f>
        <v/>
      </c>
      <c r="GR69" s="54" t="str">
        <f>IF(ISBLANK(Paramètres!B75),"",AVERAGE(FL69:FW69))</f>
        <v/>
      </c>
      <c r="GS69" s="54" t="str">
        <f>IF(ISBLANK(Paramètres!B75),"",AVERAGE(FX69:GL69))</f>
        <v/>
      </c>
      <c r="GT69" s="54" t="str">
        <f>IF(ISBLANK(Paramètres!B75),"",AVERAGE(Calculs!M69:R69,Calculs!AN69:AY69,Calculs!BE69:BI69,Calculs!BT69:BX69,Calculs!CD69:CO69))</f>
        <v/>
      </c>
      <c r="GU69" s="54" t="str">
        <f>IF(ISBLANK(Paramètres!B75),"",AVERAGE(Calculs!AI69:AM69,Calculs!BJ69:BP69,Calculs!BY69:CC69))</f>
        <v/>
      </c>
      <c r="GV69" s="54" t="str">
        <f>IF(ISBLANK(Paramètres!B75),"",AVERAGE(Calculs!B69:L69,Calculs!S69:AH69,Calculs!AZ69:BD69,Calculs!BQ69:BS69))</f>
        <v/>
      </c>
      <c r="GW69" s="54" t="str">
        <f>IF(ISBLANK(Paramètres!B75),"",AVERAGE(CP69:CX69))</f>
        <v/>
      </c>
    </row>
    <row r="70" spans="1:205" s="23" customFormat="1" ht="24" customHeight="1" thickBot="1" x14ac:dyDescent="0.4">
      <c r="A70" s="266" t="str">
        <f>Codes!C77</f>
        <v/>
      </c>
      <c r="B70" s="54" t="str">
        <f>IF(ISBLANK(Paramètres!$B76),"",COUNTIF(Codes!D77,1))</f>
        <v/>
      </c>
      <c r="C70" s="54" t="str">
        <f>IF(ISBLANK(Paramètres!$B76),"",COUNTIF(Codes!E77,1))</f>
        <v/>
      </c>
      <c r="D70" s="54" t="str">
        <f>IF(ISBLANK(Paramètres!$B76),"",COUNTIF(Codes!F77,1))</f>
        <v/>
      </c>
      <c r="E70" s="54" t="str">
        <f>IF(ISBLANK(Paramètres!$B76),"",COUNTIF(Codes!G77,1))</f>
        <v/>
      </c>
      <c r="F70" s="54" t="str">
        <f>IF(ISBLANK(Paramètres!$B76),"",COUNTIF(Codes!H77,1))</f>
        <v/>
      </c>
      <c r="G70" s="54" t="str">
        <f>IF(ISBLANK(Paramètres!$B76),"",COUNTIF(Codes!I77,1))</f>
        <v/>
      </c>
      <c r="H70" s="54" t="str">
        <f>IF(ISBLANK(Paramètres!$B76),"",COUNTIF(Codes!J77,1))</f>
        <v/>
      </c>
      <c r="I70" s="54" t="str">
        <f>IF(ISBLANK(Paramètres!$B76),"",COUNTIF(Codes!K77,1))</f>
        <v/>
      </c>
      <c r="J70" s="54" t="str">
        <f>IF(ISBLANK(Paramètres!$B76),"",COUNTIF(Codes!L77,1))</f>
        <v/>
      </c>
      <c r="K70" s="54" t="str">
        <f>IF(ISBLANK(Paramètres!$B76),"",COUNTIF(Codes!M77,1))</f>
        <v/>
      </c>
      <c r="L70" s="54" t="str">
        <f>IF(ISBLANK(Paramètres!$B76),"",COUNTIF(Codes!N77,1))</f>
        <v/>
      </c>
      <c r="M70" s="54" t="str">
        <f>IF(ISBLANK(Paramètres!$B76),"",COUNTIF(Codes!O77,1))</f>
        <v/>
      </c>
      <c r="N70" s="54" t="str">
        <f>IF(ISBLANK(Paramètres!$B76),"",COUNTIF(Codes!P77,1))</f>
        <v/>
      </c>
      <c r="O70" s="54" t="str">
        <f>IF(ISBLANK(Paramètres!$B76),"",COUNTIF(Codes!Q77,1))</f>
        <v/>
      </c>
      <c r="P70" s="54" t="str">
        <f>IF(ISBLANK(Paramètres!$B76),"",COUNTIF(Codes!R77,1))</f>
        <v/>
      </c>
      <c r="Q70" s="54" t="str">
        <f>IF(ISBLANK(Paramètres!$B76),"",COUNTIF(Codes!S77,1))</f>
        <v/>
      </c>
      <c r="R70" s="54" t="str">
        <f>IF(ISBLANK(Paramètres!$B76),"",COUNTIF(Codes!T77,1))</f>
        <v/>
      </c>
      <c r="S70" s="54" t="str">
        <f>IF(ISBLANK(Paramètres!$B76),"",COUNTIF(Codes!U77,1))</f>
        <v/>
      </c>
      <c r="T70" s="54" t="str">
        <f>IF(ISBLANK(Paramètres!$B76),"",COUNTIF(Codes!V77,1))</f>
        <v/>
      </c>
      <c r="U70" s="54" t="str">
        <f>IF(ISBLANK(Paramètres!$B76),"",COUNTIF(Codes!W77,1))</f>
        <v/>
      </c>
      <c r="V70" s="54" t="str">
        <f>IF(ISBLANK(Paramètres!$B76),"",COUNTIF(Codes!X77,1))</f>
        <v/>
      </c>
      <c r="W70" s="54" t="str">
        <f>IF(ISBLANK(Paramètres!$B76),"",COUNTIF(Codes!Y77,1))</f>
        <v/>
      </c>
      <c r="X70" s="54" t="str">
        <f>IF(ISBLANK(Paramètres!$B76),"",COUNTIF(Codes!Z77,1))</f>
        <v/>
      </c>
      <c r="Y70" s="54" t="str">
        <f>IF(ISBLANK(Paramètres!$B76),"",COUNTIF(Codes!AA77,1))</f>
        <v/>
      </c>
      <c r="Z70" s="54" t="str">
        <f>IF(ISBLANK(Paramètres!$B76),"",COUNTIF(Codes!AB77,1))</f>
        <v/>
      </c>
      <c r="AA70" s="54" t="str">
        <f>IF(ISBLANK(Paramètres!$B76),"",COUNTIF(Codes!AC77,1))</f>
        <v/>
      </c>
      <c r="AB70" s="54" t="str">
        <f>IF(ISBLANK(Paramètres!$B76),"",COUNTIF(Codes!AD77,1))</f>
        <v/>
      </c>
      <c r="AC70" s="54" t="str">
        <f>IF(ISBLANK(Paramètres!$B76),"",COUNTIF(Codes!AE77,1))</f>
        <v/>
      </c>
      <c r="AD70" s="54" t="str">
        <f>IF(ISBLANK(Paramètres!$B76),"",COUNTIF(Codes!AF77,1))</f>
        <v/>
      </c>
      <c r="AE70" s="54" t="str">
        <f>IF(ISBLANK(Paramètres!$B76),"",COUNTIF(Codes!AG77,1))</f>
        <v/>
      </c>
      <c r="AF70" s="54" t="str">
        <f>IF(ISBLANK(Paramètres!$B76),"",COUNTIF(Codes!AH77,1))</f>
        <v/>
      </c>
      <c r="AG70" s="54" t="str">
        <f>IF(ISBLANK(Paramètres!$B76),"",COUNTIF(Codes!AI77,1))</f>
        <v/>
      </c>
      <c r="AH70" s="54" t="str">
        <f>IF(ISBLANK(Paramètres!$B76),"",COUNTIF(Codes!AJ77,1))</f>
        <v/>
      </c>
      <c r="AI70" s="54" t="str">
        <f>IF(ISBLANK(Paramètres!$B76),"",COUNTIF(Codes!AK77,1))</f>
        <v/>
      </c>
      <c r="AJ70" s="54" t="str">
        <f>IF(ISBLANK(Paramètres!$B76),"",COUNTIF(Codes!AL77,1))</f>
        <v/>
      </c>
      <c r="AK70" s="54" t="str">
        <f>IF(ISBLANK(Paramètres!$B76),"",COUNTIF(Codes!AM77,1))</f>
        <v/>
      </c>
      <c r="AL70" s="54" t="str">
        <f>IF(ISBLANK(Paramètres!$B76),"",COUNTIF(Codes!AN77,1))</f>
        <v/>
      </c>
      <c r="AM70" s="54" t="str">
        <f>IF(ISBLANK(Paramètres!$B76),"",COUNTIF(Codes!AO77,1))</f>
        <v/>
      </c>
      <c r="AN70" s="54" t="str">
        <f>IF(ISBLANK(Paramètres!$B76),"",COUNTIF(Codes!AP77,1))</f>
        <v/>
      </c>
      <c r="AO70" s="54" t="str">
        <f>IF(ISBLANK(Paramètres!$B76),"",COUNTIF(Codes!AQ77,1))</f>
        <v/>
      </c>
      <c r="AP70" s="54" t="str">
        <f>IF(ISBLANK(Paramètres!$B76),"",COUNTIF(Codes!AR77,1))</f>
        <v/>
      </c>
      <c r="AQ70" s="54" t="str">
        <f>IF(ISBLANK(Paramètres!$B76),"",COUNTIF(Codes!AS77,1))</f>
        <v/>
      </c>
      <c r="AR70" s="54" t="str">
        <f>IF(ISBLANK(Paramètres!$B76),"",COUNTIF(Codes!AT77,1))</f>
        <v/>
      </c>
      <c r="AS70" s="54" t="str">
        <f>IF(ISBLANK(Paramètres!$B76),"",COUNTIF(Codes!AU77,1))</f>
        <v/>
      </c>
      <c r="AT70" s="54" t="str">
        <f>IF(ISBLANK(Paramètres!$B76),"",COUNTIF(Codes!AV77,1))</f>
        <v/>
      </c>
      <c r="AU70" s="54" t="str">
        <f>IF(ISBLANK(Paramètres!$B76),"",COUNTIF(Codes!AW77,1))</f>
        <v/>
      </c>
      <c r="AV70" s="54" t="str">
        <f>IF(ISBLANK(Paramètres!$B76),"",COUNTIF(Codes!AX77,1))</f>
        <v/>
      </c>
      <c r="AW70" s="54" t="str">
        <f>IF(ISBLANK(Paramètres!$B76),"",COUNTIF(Codes!AY77,1))</f>
        <v/>
      </c>
      <c r="AX70" s="54" t="str">
        <f>IF(ISBLANK(Paramètres!$B76),"",COUNTIF(Codes!AZ77,1))</f>
        <v/>
      </c>
      <c r="AY70" s="54" t="str">
        <f>IF(ISBLANK(Paramètres!$B76),"",COUNTIF(Codes!BA77,1))</f>
        <v/>
      </c>
      <c r="AZ70" s="54" t="str">
        <f>IF(ISBLANK(Paramètres!$B76),"",COUNTIF(Codes!BB77,1))</f>
        <v/>
      </c>
      <c r="BA70" s="54" t="str">
        <f>IF(ISBLANK(Paramètres!$B76),"",COUNTIF(Codes!BC77,1))</f>
        <v/>
      </c>
      <c r="BB70" s="54" t="str">
        <f>IF(ISBLANK(Paramètres!$B76),"",COUNTIF(Codes!BD77,1))</f>
        <v/>
      </c>
      <c r="BC70" s="54" t="str">
        <f>IF(ISBLANK(Paramètres!$B76),"",COUNTIF(Codes!BE77,1))</f>
        <v/>
      </c>
      <c r="BD70" s="54" t="str">
        <f>IF(ISBLANK(Paramètres!$B76),"",COUNTIF(Codes!BF77,1))</f>
        <v/>
      </c>
      <c r="BE70" s="54" t="str">
        <f>IF(ISBLANK(Paramètres!$B76),"",COUNTIF(Codes!BG77,1))</f>
        <v/>
      </c>
      <c r="BF70" s="54" t="str">
        <f>IF(ISBLANK(Paramètres!$B76),"",COUNTIF(Codes!BH77,1))</f>
        <v/>
      </c>
      <c r="BG70" s="54" t="str">
        <f>IF(ISBLANK(Paramètres!$B76),"",COUNTIF(Codes!BI77,1))</f>
        <v/>
      </c>
      <c r="BH70" s="54" t="str">
        <f>IF(ISBLANK(Paramètres!$B76),"",COUNTIF(Codes!BJ77,1))</f>
        <v/>
      </c>
      <c r="BI70" s="54" t="str">
        <f>IF(ISBLANK(Paramètres!$B76),"",COUNTIF(Codes!BK77,1))</f>
        <v/>
      </c>
      <c r="BJ70" s="54" t="str">
        <f>IF(ISBLANK(Paramètres!$B76),"",COUNTIF(Codes!BL77,1))</f>
        <v/>
      </c>
      <c r="BK70" s="54" t="str">
        <f>IF(ISBLANK(Paramètres!$B76),"",COUNTIF(Codes!BM77,1))</f>
        <v/>
      </c>
      <c r="BL70" s="54" t="str">
        <f>IF(ISBLANK(Paramètres!$B76),"",COUNTIF(Codes!BN77,1))</f>
        <v/>
      </c>
      <c r="BM70" s="54" t="str">
        <f>IF(ISBLANK(Paramètres!$B76),"",COUNTIF(Codes!BO77,1))</f>
        <v/>
      </c>
      <c r="BN70" s="54" t="str">
        <f>IF(ISBLANK(Paramètres!$B76),"",COUNTIF(Codes!BP77,1))</f>
        <v/>
      </c>
      <c r="BO70" s="54" t="str">
        <f>IF(ISBLANK(Paramètres!$B76),"",COUNTIF(Codes!BQ77,1))</f>
        <v/>
      </c>
      <c r="BP70" s="54" t="str">
        <f>IF(ISBLANK(Paramètres!$B76),"",COUNTIF(Codes!BR77,1))</f>
        <v/>
      </c>
      <c r="BQ70" s="54" t="str">
        <f>IF(ISBLANK(Paramètres!$B76),"",COUNTIF(Codes!BS77,1))</f>
        <v/>
      </c>
      <c r="BR70" s="54" t="str">
        <f>IF(ISBLANK(Paramètres!$B76),"",COUNTIF(Codes!BT77,1))</f>
        <v/>
      </c>
      <c r="BS70" s="54" t="str">
        <f>IF(ISBLANK(Paramètres!$B76),"",COUNTIF(Codes!BU77,1))</f>
        <v/>
      </c>
      <c r="BT70" s="54" t="str">
        <f>IF(ISBLANK(Paramètres!$B76),"",COUNTIF(Codes!BV77,1))</f>
        <v/>
      </c>
      <c r="BU70" s="54" t="str">
        <f>IF(ISBLANK(Paramètres!$B76),"",COUNTIF(Codes!BW77,1))</f>
        <v/>
      </c>
      <c r="BV70" s="54" t="str">
        <f>IF(ISBLANK(Paramètres!$B76),"",COUNTIF(Codes!BX77,1))</f>
        <v/>
      </c>
      <c r="BW70" s="54" t="str">
        <f>IF(ISBLANK(Paramètres!$B76),"",COUNTIF(Codes!BY77,1))</f>
        <v/>
      </c>
      <c r="BX70" s="54" t="str">
        <f>IF(ISBLANK(Paramètres!$B76),"",COUNTIF(Codes!BZ77,1))</f>
        <v/>
      </c>
      <c r="BY70" s="54" t="str">
        <f>IF(ISBLANK(Paramètres!$B76),"",COUNTIF(Codes!CA77,1))</f>
        <v/>
      </c>
      <c r="BZ70" s="54" t="str">
        <f>IF(ISBLANK(Paramètres!$B76),"",COUNTIF(Codes!CB77,1))</f>
        <v/>
      </c>
      <c r="CA70" s="54" t="str">
        <f>IF(ISBLANK(Paramètres!$B76),"",COUNTIF(Codes!CC77,1))</f>
        <v/>
      </c>
      <c r="CB70" s="54" t="str">
        <f>IF(ISBLANK(Paramètres!$B76),"",COUNTIF(Codes!CD77,1))</f>
        <v/>
      </c>
      <c r="CC70" s="54" t="str">
        <f>IF(ISBLANK(Paramètres!$B76),"",COUNTIF(Codes!CE77,1))</f>
        <v/>
      </c>
      <c r="CD70" s="54" t="str">
        <f>IF(ISBLANK(Paramètres!$B76),"",COUNTIF(Codes!CF77,1))</f>
        <v/>
      </c>
      <c r="CE70" s="54" t="str">
        <f>IF(ISBLANK(Paramètres!$B76),"",COUNTIF(Codes!CG77,1))</f>
        <v/>
      </c>
      <c r="CF70" s="54" t="str">
        <f>IF(ISBLANK(Paramètres!$B76),"",COUNTIF(Codes!CH77,1))</f>
        <v/>
      </c>
      <c r="CG70" s="54" t="str">
        <f>IF(ISBLANK(Paramètres!$B76),"",COUNTIF(Codes!CI77,1))</f>
        <v/>
      </c>
      <c r="CH70" s="54" t="str">
        <f>IF(ISBLANK(Paramètres!$B76),"",COUNTIF(Codes!CJ77,1))</f>
        <v/>
      </c>
      <c r="CI70" s="54" t="str">
        <f>IF(ISBLANK(Paramètres!$B76),"",COUNTIF(Codes!CK77,1))</f>
        <v/>
      </c>
      <c r="CJ70" s="54" t="str">
        <f>IF(ISBLANK(Paramètres!$B76),"",COUNTIF(Codes!CL77,1))</f>
        <v/>
      </c>
      <c r="CK70" s="54" t="str">
        <f>IF(ISBLANK(Paramètres!$B76),"",COUNTIF(Codes!CM77,1))</f>
        <v/>
      </c>
      <c r="CL70" s="54" t="str">
        <f>IF(ISBLANK(Paramètres!$B76),"",COUNTIF(Codes!CN77,1))</f>
        <v/>
      </c>
      <c r="CM70" s="54" t="str">
        <f>IF(ISBLANK(Paramètres!$B76),"",COUNTIF(Codes!CO77,1))</f>
        <v/>
      </c>
      <c r="CN70" s="54" t="str">
        <f>IF(ISBLANK(Paramètres!$B76),"",COUNTIF(Codes!CP77,1))</f>
        <v/>
      </c>
      <c r="CO70" s="54" t="str">
        <f>IF(ISBLANK(Paramètres!$B76),"",COUNTIF(Codes!CQ77,1))</f>
        <v/>
      </c>
      <c r="CP70" s="54" t="str">
        <f>IF(ISBLANK(Paramètres!$B76),"",COUNTIF(Codes!CR77,1))</f>
        <v/>
      </c>
      <c r="CQ70" s="54" t="str">
        <f>IF(ISBLANK(Paramètres!$B76),"",COUNTIF(Codes!CS77,1))</f>
        <v/>
      </c>
      <c r="CR70" s="54" t="str">
        <f>IF(ISBLANK(Paramètres!$B76),"",COUNTIF(Codes!CT77,1))</f>
        <v/>
      </c>
      <c r="CS70" s="54" t="str">
        <f>IF(ISBLANK(Paramètres!$B76),"",COUNTIF(Codes!CU77,1))</f>
        <v/>
      </c>
      <c r="CT70" s="54" t="str">
        <f>IF(ISBLANK(Paramètres!$B76),"",COUNTIF(Codes!CV77,1))</f>
        <v/>
      </c>
      <c r="CU70" s="54" t="str">
        <f>IF(ISBLANK(Paramètres!$B76),"",COUNTIF(Codes!CW77,1))</f>
        <v/>
      </c>
      <c r="CV70" s="54" t="str">
        <f>IF(ISBLANK(Paramètres!$B76),"",COUNTIF(Codes!CX77,1))</f>
        <v/>
      </c>
      <c r="CW70" s="54" t="str">
        <f>IF(ISBLANK(Paramètres!$B76),"",COUNTIF(Codes!CY77,1))</f>
        <v/>
      </c>
      <c r="CX70" s="54" t="str">
        <f>IF(ISBLANK(Paramètres!$B76),"",COUNTIF(Codes!CZ77,1))</f>
        <v/>
      </c>
      <c r="CY70" s="54" t="str">
        <f>IF(ISBLANK(Paramètres!$B76),"",COUNTIF(Codes!DA77,1))</f>
        <v/>
      </c>
      <c r="CZ70" s="54" t="str">
        <f>IF(ISBLANK(Paramètres!$B76),"",COUNTIF(Codes!DB77,1))</f>
        <v/>
      </c>
      <c r="DA70" s="54" t="str">
        <f>IF(ISBLANK(Paramètres!$B76),"",COUNTIF(Codes!DC77,1))</f>
        <v/>
      </c>
      <c r="DB70" s="54" t="str">
        <f>IF(ISBLANK(Paramètres!$B76),"",COUNTIF(Codes!DD77,1))</f>
        <v/>
      </c>
      <c r="DC70" s="54" t="str">
        <f>IF(ISBLANK(Paramètres!$B76),"",COUNTIF(Codes!DE77,1))</f>
        <v/>
      </c>
      <c r="DD70" s="54" t="str">
        <f>IF(ISBLANK(Paramètres!$B76),"",COUNTIF(Codes!DF77,1))</f>
        <v/>
      </c>
      <c r="DE70" s="54" t="str">
        <f>IF(ISBLANK(Paramètres!$B76),"",COUNTIF(Codes!DG77,1))</f>
        <v/>
      </c>
      <c r="DF70" s="54" t="str">
        <f>IF(ISBLANK(Paramètres!$B76),"",COUNTIF(Codes!DH77,1))</f>
        <v/>
      </c>
      <c r="DG70" s="54" t="str">
        <f>IF(ISBLANK(Paramètres!$B76),"",COUNTIF(Codes!DI77,1))</f>
        <v/>
      </c>
      <c r="DH70" s="54" t="str">
        <f>IF(ISBLANK(Paramètres!$B76),"",COUNTIF(Codes!DJ77,1))</f>
        <v/>
      </c>
      <c r="DI70" s="54" t="str">
        <f>IF(ISBLANK(Paramètres!$B76),"",COUNTIF(Codes!DK77,1))</f>
        <v/>
      </c>
      <c r="DJ70" s="54" t="str">
        <f>IF(ISBLANK(Paramètres!$B76),"",COUNTIF(Codes!DL77,1))</f>
        <v/>
      </c>
      <c r="DK70" s="54" t="str">
        <f>IF(ISBLANK(Paramètres!$B76),"",COUNTIF(Codes!DM77,1))</f>
        <v/>
      </c>
      <c r="DL70" s="54" t="str">
        <f>IF(ISBLANK(Paramètres!$B76),"",COUNTIF(Codes!DN77,1))</f>
        <v/>
      </c>
      <c r="DM70" s="54" t="str">
        <f>IF(ISBLANK(Paramètres!$B76),"",COUNTIF(Codes!DO77,1))</f>
        <v/>
      </c>
      <c r="DN70" s="54" t="str">
        <f>IF(ISBLANK(Paramètres!$B76),"",COUNTIF(Codes!DP77,1))</f>
        <v/>
      </c>
      <c r="DO70" s="54" t="str">
        <f>IF(ISBLANK(Paramètres!$B76),"",COUNTIF(Codes!DQ77,1))</f>
        <v/>
      </c>
      <c r="DP70" s="54" t="str">
        <f>IF(ISBLANK(Paramètres!$B76),"",COUNTIF(Codes!DR77,1))</f>
        <v/>
      </c>
      <c r="DQ70" s="54" t="str">
        <f>IF(ISBLANK(Paramètres!$B76),"",COUNTIF(Codes!DS77,1))</f>
        <v/>
      </c>
      <c r="DR70" s="54" t="str">
        <f>IF(ISBLANK(Paramètres!$B76),"",COUNTIF(Codes!DT77,1))</f>
        <v/>
      </c>
      <c r="DS70" s="54" t="str">
        <f>IF(ISBLANK(Paramètres!$B76),"",COUNTIF(Codes!DU77,1))</f>
        <v/>
      </c>
      <c r="DT70" s="54" t="str">
        <f>IF(ISBLANK(Paramètres!$B76),"",COUNTIF(Codes!DV77,1))</f>
        <v/>
      </c>
      <c r="DU70" s="54" t="str">
        <f>IF(ISBLANK(Paramètres!$B76),"",COUNTIF(Codes!DW77,1))</f>
        <v/>
      </c>
      <c r="DV70" s="54" t="str">
        <f>IF(ISBLANK(Paramètres!$B76),"",COUNTIF(Codes!DX77,1))</f>
        <v/>
      </c>
      <c r="DW70" s="54" t="str">
        <f>IF(ISBLANK(Paramètres!$B76),"",COUNTIF(Codes!DY77,1))</f>
        <v/>
      </c>
      <c r="DX70" s="54" t="str">
        <f>IF(ISBLANK(Paramètres!$B76),"",COUNTIF(Codes!DZ77,1))</f>
        <v/>
      </c>
      <c r="DY70" s="54" t="str">
        <f>IF(ISBLANK(Paramètres!$B76),"",COUNTIF(Codes!EA77,1))</f>
        <v/>
      </c>
      <c r="DZ70" s="54" t="str">
        <f>IF(ISBLANK(Paramètres!$B76),"",COUNTIF(Codes!EB77,1))</f>
        <v/>
      </c>
      <c r="EA70" s="54" t="str">
        <f>IF(ISBLANK(Paramètres!$B76),"",COUNTIF(Codes!EC77,1))</f>
        <v/>
      </c>
      <c r="EB70" s="54" t="str">
        <f>IF(ISBLANK(Paramètres!$B76),"",COUNTIF(Codes!ED77,1))</f>
        <v/>
      </c>
      <c r="EC70" s="54" t="str">
        <f>IF(ISBLANK(Paramètres!$B76),"",COUNTIF(Codes!EE77,1))</f>
        <v/>
      </c>
      <c r="ED70" s="54" t="str">
        <f>IF(ISBLANK(Paramètres!$B76),"",COUNTIF(Codes!EF77,1))</f>
        <v/>
      </c>
      <c r="EE70" s="54" t="str">
        <f>IF(ISBLANK(Paramètres!$B76),"",COUNTIF(Codes!EG77,1))</f>
        <v/>
      </c>
      <c r="EF70" s="54" t="str">
        <f>IF(ISBLANK(Paramètres!$B76),"",COUNTIF(Codes!EH77,1))</f>
        <v/>
      </c>
      <c r="EG70" s="54" t="str">
        <f>IF(ISBLANK(Paramètres!$B76),"",COUNTIF(Codes!EI77,1))</f>
        <v/>
      </c>
      <c r="EH70" s="54" t="str">
        <f>IF(ISBLANK(Paramètres!$B76),"",COUNTIF(Codes!EJ77,1))</f>
        <v/>
      </c>
      <c r="EI70" s="54" t="str">
        <f>IF(ISBLANK(Paramètres!$B76),"",COUNTIF(Codes!EK77,1))</f>
        <v/>
      </c>
      <c r="EJ70" s="54" t="str">
        <f>IF(ISBLANK(Paramètres!$B76),"",COUNTIF(Codes!EL77,1))</f>
        <v/>
      </c>
      <c r="EK70" s="54" t="str">
        <f>IF(ISBLANK(Paramètres!$B76),"",COUNTIF(Codes!EM77,1))</f>
        <v/>
      </c>
      <c r="EL70" s="54" t="str">
        <f>IF(ISBLANK(Paramètres!$B76),"",COUNTIF(Codes!EN77,1))</f>
        <v/>
      </c>
      <c r="EM70" s="54" t="str">
        <f>IF(ISBLANK(Paramètres!$B76),"",COUNTIF(Codes!EO77,1))</f>
        <v/>
      </c>
      <c r="EN70" s="54" t="str">
        <f>IF(ISBLANK(Paramètres!$B76),"",COUNTIF(Codes!EP77,1))</f>
        <v/>
      </c>
      <c r="EO70" s="54" t="str">
        <f>IF(ISBLANK(Paramètres!$B76),"",COUNTIF(Codes!EQ77,1))</f>
        <v/>
      </c>
      <c r="EP70" s="54" t="str">
        <f>IF(ISBLANK(Paramètres!$B76),"",COUNTIF(Codes!ER77,1))</f>
        <v/>
      </c>
      <c r="EQ70" s="54" t="str">
        <f>IF(ISBLANK(Paramètres!$B76),"",COUNTIF(Codes!ES77,1))</f>
        <v/>
      </c>
      <c r="ER70" s="54" t="str">
        <f>IF(ISBLANK(Paramètres!$B76),"",COUNTIF(Codes!ET77,1))</f>
        <v/>
      </c>
      <c r="ES70" s="54" t="str">
        <f>IF(ISBLANK(Paramètres!$B76),"",COUNTIF(Codes!EU77,1))</f>
        <v/>
      </c>
      <c r="ET70" s="54" t="str">
        <f>IF(ISBLANK(Paramètres!$B76),"",COUNTIF(Codes!EV77,1))</f>
        <v/>
      </c>
      <c r="EU70" s="54" t="str">
        <f>IF(ISBLANK(Paramètres!$B76),"",COUNTIF(Codes!EW77,1))</f>
        <v/>
      </c>
      <c r="EV70" s="54" t="str">
        <f>IF(ISBLANK(Paramètres!$B76),"",COUNTIF(Codes!EX77,1))</f>
        <v/>
      </c>
      <c r="EW70" s="54" t="str">
        <f>IF(ISBLANK(Paramètres!$B76),"",COUNTIF(Codes!EY77,1))</f>
        <v/>
      </c>
      <c r="EX70" s="54" t="str">
        <f>IF(ISBLANK(Paramètres!$B76),"",COUNTIF(Codes!EZ77,1))</f>
        <v/>
      </c>
      <c r="EY70" s="54" t="str">
        <f>IF(ISBLANK(Paramètres!$B76),"",COUNTIF(Codes!FA77,1))</f>
        <v/>
      </c>
      <c r="EZ70" s="54" t="str">
        <f>IF(ISBLANK(Paramètres!$B76),"",COUNTIF(Codes!FB77,1))</f>
        <v/>
      </c>
      <c r="FA70" s="54" t="str">
        <f>IF(ISBLANK(Paramètres!$B76),"",COUNTIF(Codes!FC77,1))</f>
        <v/>
      </c>
      <c r="FB70" s="54" t="str">
        <f>IF(ISBLANK(Paramètres!$B76),"",COUNTIF(Codes!FD77,1))</f>
        <v/>
      </c>
      <c r="FC70" s="54" t="str">
        <f>IF(ISBLANK(Paramètres!$B76),"",COUNTIF(Codes!FE77,1))</f>
        <v/>
      </c>
      <c r="FD70" s="54" t="str">
        <f>IF(ISBLANK(Paramètres!$B76),"",COUNTIF(Codes!FF77,1))</f>
        <v/>
      </c>
      <c r="FE70" s="54" t="str">
        <f>IF(ISBLANK(Paramètres!$B76),"",COUNTIF(Codes!FG77,1))</f>
        <v/>
      </c>
      <c r="FF70" s="54" t="str">
        <f>IF(ISBLANK(Paramètres!$B76),"",COUNTIF(Codes!FH77,1))</f>
        <v/>
      </c>
      <c r="FG70" s="54" t="str">
        <f>IF(ISBLANK(Paramètres!$B76),"",COUNTIF(Codes!FI77,1))</f>
        <v/>
      </c>
      <c r="FH70" s="54" t="str">
        <f>IF(ISBLANK(Paramètres!$B76),"",COUNTIF(Codes!FJ77,1))</f>
        <v/>
      </c>
      <c r="FI70" s="54" t="str">
        <f>IF(ISBLANK(Paramètres!$B76),"",COUNTIF(Codes!FK77,1))</f>
        <v/>
      </c>
      <c r="FJ70" s="54" t="str">
        <f>IF(ISBLANK(Paramètres!$B76),"",COUNTIF(Codes!FL77,1))</f>
        <v/>
      </c>
      <c r="FK70" s="54" t="str">
        <f>IF(ISBLANK(Paramètres!$B76),"",COUNTIF(Codes!FM77,1))</f>
        <v/>
      </c>
      <c r="FL70" s="54" t="str">
        <f>IF(ISBLANK(Paramètres!$B76),"",COUNTIF(Codes!FN77,1))</f>
        <v/>
      </c>
      <c r="FM70" s="54" t="str">
        <f>IF(ISBLANK(Paramètres!$B76),"",COUNTIF(Codes!FO77,1))</f>
        <v/>
      </c>
      <c r="FN70" s="54" t="str">
        <f>IF(ISBLANK(Paramètres!$B76),"",COUNTIF(Codes!FP77,1))</f>
        <v/>
      </c>
      <c r="FO70" s="54" t="str">
        <f>IF(ISBLANK(Paramètres!$B76),"",COUNTIF(Codes!FQ77,1))</f>
        <v/>
      </c>
      <c r="FP70" s="54" t="str">
        <f>IF(ISBLANK(Paramètres!$B76),"",COUNTIF(Codes!FR77,1))</f>
        <v/>
      </c>
      <c r="FQ70" s="54" t="str">
        <f>IF(ISBLANK(Paramètres!$B76),"",COUNTIF(Codes!FS77,1))</f>
        <v/>
      </c>
      <c r="FR70" s="54" t="str">
        <f>IF(ISBLANK(Paramètres!$B76),"",COUNTIF(Codes!FT77,1))</f>
        <v/>
      </c>
      <c r="FS70" s="54" t="str">
        <f>IF(ISBLANK(Paramètres!$B76),"",COUNTIF(Codes!FU77,1))</f>
        <v/>
      </c>
      <c r="FT70" s="54" t="str">
        <f>IF(ISBLANK(Paramètres!$B76),"",COUNTIF(Codes!FV77,1))</f>
        <v/>
      </c>
      <c r="FU70" s="54" t="str">
        <f>IF(ISBLANK(Paramètres!$B76),"",COUNTIF(Codes!FW77,1))</f>
        <v/>
      </c>
      <c r="FV70" s="54" t="str">
        <f>IF(ISBLANK(Paramètres!$B76),"",COUNTIF(Codes!FX77,1))</f>
        <v/>
      </c>
      <c r="FW70" s="54" t="str">
        <f>IF(ISBLANK(Paramètres!$B76),"",COUNTIF(Codes!FY77,1))</f>
        <v/>
      </c>
      <c r="FX70" s="54" t="str">
        <f>IF(ISBLANK(Paramètres!$B76),"",COUNTIF(Codes!FZ77,1))</f>
        <v/>
      </c>
      <c r="FY70" s="54" t="str">
        <f>IF(ISBLANK(Paramètres!$B76),"",COUNTIF(Codes!GA77,1))</f>
        <v/>
      </c>
      <c r="FZ70" s="54" t="str">
        <f>IF(ISBLANK(Paramètres!$B76),"",COUNTIF(Codes!GB77,1))</f>
        <v/>
      </c>
      <c r="GA70" s="54" t="str">
        <f>IF(ISBLANK(Paramètres!$B76),"",COUNTIF(Codes!GC77,1))</f>
        <v/>
      </c>
      <c r="GB70" s="54" t="str">
        <f>IF(ISBLANK(Paramètres!$B76),"",COUNTIF(Codes!GD77,1))</f>
        <v/>
      </c>
      <c r="GC70" s="54" t="str">
        <f>IF(ISBLANK(Paramètres!$B76),"",COUNTIF(Codes!GE77,1))</f>
        <v/>
      </c>
      <c r="GD70" s="54" t="str">
        <f>IF(ISBLANK(Paramètres!$B76),"",COUNTIF(Codes!GF77,1))</f>
        <v/>
      </c>
      <c r="GE70" s="54" t="str">
        <f>IF(ISBLANK(Paramètres!$B76),"",COUNTIF(Codes!GG77,1))</f>
        <v/>
      </c>
      <c r="GF70" s="54" t="str">
        <f>IF(ISBLANK(Paramètres!$B76),"",COUNTIF(Codes!GH77,1))</f>
        <v/>
      </c>
      <c r="GG70" s="54" t="str">
        <f>IF(ISBLANK(Paramètres!$B76),"",COUNTIF(Codes!GI77,1))</f>
        <v/>
      </c>
      <c r="GH70" s="54" t="str">
        <f>IF(ISBLANK(Paramètres!$B76),"",COUNTIF(Codes!GJ77,1))</f>
        <v/>
      </c>
      <c r="GI70" s="54" t="str">
        <f>IF(ISBLANK(Paramètres!$B76),"",COUNTIF(Codes!GK77,1))</f>
        <v/>
      </c>
      <c r="GJ70" s="54" t="str">
        <f>IF(ISBLANK(Paramètres!$B76),"",COUNTIF(Codes!GL77,1))</f>
        <v/>
      </c>
      <c r="GK70" s="54" t="str">
        <f>IF(ISBLANK(Paramètres!$B76),"",COUNTIF(Codes!GM77,1))</f>
        <v/>
      </c>
      <c r="GL70" s="54" t="str">
        <f>IF(ISBLANK(Paramètres!$B76),"",COUNTIF(Codes!GN77,1))</f>
        <v/>
      </c>
      <c r="GM70" s="54" t="str">
        <f>IF(ISBLANK(Paramètres!B76),"",AVERAGE(B70:CX70))</f>
        <v/>
      </c>
      <c r="GN70" s="54" t="str">
        <f>IF(ISBLANK(Paramètres!B76),"",AVERAGE(CY70:GL70))</f>
        <v/>
      </c>
      <c r="GO70" s="54" t="str">
        <f>IF(ISBLANK(Paramètres!B76),"",AVERAGE(C70:GL70))</f>
        <v/>
      </c>
      <c r="GP70" s="54" t="str">
        <f>IF(ISBLANK(Paramètres!B76),"",AVERAGE(CY70:DZ70))</f>
        <v/>
      </c>
      <c r="GQ70" s="54" t="str">
        <f>IF(ISBLANK(Paramètres!B76),"",AVERAGE(EA70:FK70))</f>
        <v/>
      </c>
      <c r="GR70" s="54" t="str">
        <f>IF(ISBLANK(Paramètres!B76),"",AVERAGE(FL70:FW70))</f>
        <v/>
      </c>
      <c r="GS70" s="54" t="str">
        <f>IF(ISBLANK(Paramètres!B76),"",AVERAGE(FX70:GL70))</f>
        <v/>
      </c>
      <c r="GT70" s="54" t="str">
        <f>IF(ISBLANK(Paramètres!B76),"",AVERAGE(Calculs!M70:R70,Calculs!AN70:AY70,Calculs!BE70:BI70,Calculs!BT70:BX70,Calculs!CD70:CO70))</f>
        <v/>
      </c>
      <c r="GU70" s="54" t="str">
        <f>IF(ISBLANK(Paramètres!B76),"",AVERAGE(Calculs!AI70:AM70,Calculs!BJ70:BP70,Calculs!BY70:CC70))</f>
        <v/>
      </c>
      <c r="GV70" s="54" t="str">
        <f>IF(ISBLANK(Paramètres!B76),"",AVERAGE(Calculs!B70:L70,Calculs!S70:AH70,Calculs!AZ70:BD70,Calculs!BQ70:BS70))</f>
        <v/>
      </c>
      <c r="GW70" s="54" t="str">
        <f>IF(ISBLANK(Paramètres!B76),"",AVERAGE(CP70:CX70))</f>
        <v/>
      </c>
    </row>
    <row r="71" spans="1:205" s="23" customFormat="1" ht="24" customHeight="1" thickBot="1" x14ac:dyDescent="0.4">
      <c r="A71" s="266" t="str">
        <f>Codes!C78</f>
        <v/>
      </c>
      <c r="B71" s="54" t="str">
        <f>IF(ISBLANK(Paramètres!$B77),"",COUNTIF(Codes!D78,1))</f>
        <v/>
      </c>
      <c r="C71" s="54" t="str">
        <f>IF(ISBLANK(Paramètres!$B77),"",COUNTIF(Codes!E78,1))</f>
        <v/>
      </c>
      <c r="D71" s="54" t="str">
        <f>IF(ISBLANK(Paramètres!$B77),"",COUNTIF(Codes!F78,1))</f>
        <v/>
      </c>
      <c r="E71" s="54" t="str">
        <f>IF(ISBLANK(Paramètres!$B77),"",COUNTIF(Codes!G78,1))</f>
        <v/>
      </c>
      <c r="F71" s="54" t="str">
        <f>IF(ISBLANK(Paramètres!$B77),"",COUNTIF(Codes!H78,1))</f>
        <v/>
      </c>
      <c r="G71" s="54" t="str">
        <f>IF(ISBLANK(Paramètres!$B77),"",COUNTIF(Codes!I78,1))</f>
        <v/>
      </c>
      <c r="H71" s="54" t="str">
        <f>IF(ISBLANK(Paramètres!$B77),"",COUNTIF(Codes!J78,1))</f>
        <v/>
      </c>
      <c r="I71" s="54" t="str">
        <f>IF(ISBLANK(Paramètres!$B77),"",COUNTIF(Codes!K78,1))</f>
        <v/>
      </c>
      <c r="J71" s="54" t="str">
        <f>IF(ISBLANK(Paramètres!$B77),"",COUNTIF(Codes!L78,1))</f>
        <v/>
      </c>
      <c r="K71" s="54" t="str">
        <f>IF(ISBLANK(Paramètres!$B77),"",COUNTIF(Codes!M78,1))</f>
        <v/>
      </c>
      <c r="L71" s="54" t="str">
        <f>IF(ISBLANK(Paramètres!$B77),"",COUNTIF(Codes!N78,1))</f>
        <v/>
      </c>
      <c r="M71" s="54" t="str">
        <f>IF(ISBLANK(Paramètres!$B77),"",COUNTIF(Codes!O78,1))</f>
        <v/>
      </c>
      <c r="N71" s="54" t="str">
        <f>IF(ISBLANK(Paramètres!$B77),"",COUNTIF(Codes!P78,1))</f>
        <v/>
      </c>
      <c r="O71" s="54" t="str">
        <f>IF(ISBLANK(Paramètres!$B77),"",COUNTIF(Codes!Q78,1))</f>
        <v/>
      </c>
      <c r="P71" s="54" t="str">
        <f>IF(ISBLANK(Paramètres!$B77),"",COUNTIF(Codes!R78,1))</f>
        <v/>
      </c>
      <c r="Q71" s="54" t="str">
        <f>IF(ISBLANK(Paramètres!$B77),"",COUNTIF(Codes!S78,1))</f>
        <v/>
      </c>
      <c r="R71" s="54" t="str">
        <f>IF(ISBLANK(Paramètres!$B77),"",COUNTIF(Codes!T78,1))</f>
        <v/>
      </c>
      <c r="S71" s="54" t="str">
        <f>IF(ISBLANK(Paramètres!$B77),"",COUNTIF(Codes!U78,1))</f>
        <v/>
      </c>
      <c r="T71" s="54" t="str">
        <f>IF(ISBLANK(Paramètres!$B77),"",COUNTIF(Codes!V78,1))</f>
        <v/>
      </c>
      <c r="U71" s="54" t="str">
        <f>IF(ISBLANK(Paramètres!$B77),"",COUNTIF(Codes!W78,1))</f>
        <v/>
      </c>
      <c r="V71" s="54" t="str">
        <f>IF(ISBLANK(Paramètres!$B77),"",COUNTIF(Codes!X78,1))</f>
        <v/>
      </c>
      <c r="W71" s="54" t="str">
        <f>IF(ISBLANK(Paramètres!$B77),"",COUNTIF(Codes!Y78,1))</f>
        <v/>
      </c>
      <c r="X71" s="54" t="str">
        <f>IF(ISBLANK(Paramètres!$B77),"",COUNTIF(Codes!Z78,1))</f>
        <v/>
      </c>
      <c r="Y71" s="54" t="str">
        <f>IF(ISBLANK(Paramètres!$B77),"",COUNTIF(Codes!AA78,1))</f>
        <v/>
      </c>
      <c r="Z71" s="54" t="str">
        <f>IF(ISBLANK(Paramètres!$B77),"",COUNTIF(Codes!AB78,1))</f>
        <v/>
      </c>
      <c r="AA71" s="54" t="str">
        <f>IF(ISBLANK(Paramètres!$B77),"",COUNTIF(Codes!AC78,1))</f>
        <v/>
      </c>
      <c r="AB71" s="54" t="str">
        <f>IF(ISBLANK(Paramètres!$B77),"",COUNTIF(Codes!AD78,1))</f>
        <v/>
      </c>
      <c r="AC71" s="54" t="str">
        <f>IF(ISBLANK(Paramètres!$B77),"",COUNTIF(Codes!AE78,1))</f>
        <v/>
      </c>
      <c r="AD71" s="54" t="str">
        <f>IF(ISBLANK(Paramètres!$B77),"",COUNTIF(Codes!AF78,1))</f>
        <v/>
      </c>
      <c r="AE71" s="54" t="str">
        <f>IF(ISBLANK(Paramètres!$B77),"",COUNTIF(Codes!AG78,1))</f>
        <v/>
      </c>
      <c r="AF71" s="54" t="str">
        <f>IF(ISBLANK(Paramètres!$B77),"",COUNTIF(Codes!AH78,1))</f>
        <v/>
      </c>
      <c r="AG71" s="54" t="str">
        <f>IF(ISBLANK(Paramètres!$B77),"",COUNTIF(Codes!AI78,1))</f>
        <v/>
      </c>
      <c r="AH71" s="54" t="str">
        <f>IF(ISBLANK(Paramètres!$B77),"",COUNTIF(Codes!AJ78,1))</f>
        <v/>
      </c>
      <c r="AI71" s="54" t="str">
        <f>IF(ISBLANK(Paramètres!$B77),"",COUNTIF(Codes!AK78,1))</f>
        <v/>
      </c>
      <c r="AJ71" s="54" t="str">
        <f>IF(ISBLANK(Paramètres!$B77),"",COUNTIF(Codes!AL78,1))</f>
        <v/>
      </c>
      <c r="AK71" s="54" t="str">
        <f>IF(ISBLANK(Paramètres!$B77),"",COUNTIF(Codes!AM78,1))</f>
        <v/>
      </c>
      <c r="AL71" s="54" t="str">
        <f>IF(ISBLANK(Paramètres!$B77),"",COUNTIF(Codes!AN78,1))</f>
        <v/>
      </c>
      <c r="AM71" s="54" t="str">
        <f>IF(ISBLANK(Paramètres!$B77),"",COUNTIF(Codes!AO78,1))</f>
        <v/>
      </c>
      <c r="AN71" s="54" t="str">
        <f>IF(ISBLANK(Paramètres!$B77),"",COUNTIF(Codes!AP78,1))</f>
        <v/>
      </c>
      <c r="AO71" s="54" t="str">
        <f>IF(ISBLANK(Paramètres!$B77),"",COUNTIF(Codes!AQ78,1))</f>
        <v/>
      </c>
      <c r="AP71" s="54" t="str">
        <f>IF(ISBLANK(Paramètres!$B77),"",COUNTIF(Codes!AR78,1))</f>
        <v/>
      </c>
      <c r="AQ71" s="54" t="str">
        <f>IF(ISBLANK(Paramètres!$B77),"",COUNTIF(Codes!AS78,1))</f>
        <v/>
      </c>
      <c r="AR71" s="54" t="str">
        <f>IF(ISBLANK(Paramètres!$B77),"",COUNTIF(Codes!AT78,1))</f>
        <v/>
      </c>
      <c r="AS71" s="54" t="str">
        <f>IF(ISBLANK(Paramètres!$B77),"",COUNTIF(Codes!AU78,1))</f>
        <v/>
      </c>
      <c r="AT71" s="54" t="str">
        <f>IF(ISBLANK(Paramètres!$B77),"",COUNTIF(Codes!AV78,1))</f>
        <v/>
      </c>
      <c r="AU71" s="54" t="str">
        <f>IF(ISBLANK(Paramètres!$B77),"",COUNTIF(Codes!AW78,1))</f>
        <v/>
      </c>
      <c r="AV71" s="54" t="str">
        <f>IF(ISBLANK(Paramètres!$B77),"",COUNTIF(Codes!AX78,1))</f>
        <v/>
      </c>
      <c r="AW71" s="54" t="str">
        <f>IF(ISBLANK(Paramètres!$B77),"",COUNTIF(Codes!AY78,1))</f>
        <v/>
      </c>
      <c r="AX71" s="54" t="str">
        <f>IF(ISBLANK(Paramètres!$B77),"",COUNTIF(Codes!AZ78,1))</f>
        <v/>
      </c>
      <c r="AY71" s="54" t="str">
        <f>IF(ISBLANK(Paramètres!$B77),"",COUNTIF(Codes!BA78,1))</f>
        <v/>
      </c>
      <c r="AZ71" s="54" t="str">
        <f>IF(ISBLANK(Paramètres!$B77),"",COUNTIF(Codes!BB78,1))</f>
        <v/>
      </c>
      <c r="BA71" s="54" t="str">
        <f>IF(ISBLANK(Paramètres!$B77),"",COUNTIF(Codes!BC78,1))</f>
        <v/>
      </c>
      <c r="BB71" s="54" t="str">
        <f>IF(ISBLANK(Paramètres!$B77),"",COUNTIF(Codes!BD78,1))</f>
        <v/>
      </c>
      <c r="BC71" s="54" t="str">
        <f>IF(ISBLANK(Paramètres!$B77),"",COUNTIF(Codes!BE78,1))</f>
        <v/>
      </c>
      <c r="BD71" s="54" t="str">
        <f>IF(ISBLANK(Paramètres!$B77),"",COUNTIF(Codes!BF78,1))</f>
        <v/>
      </c>
      <c r="BE71" s="54" t="str">
        <f>IF(ISBLANK(Paramètres!$B77),"",COUNTIF(Codes!BG78,1))</f>
        <v/>
      </c>
      <c r="BF71" s="54" t="str">
        <f>IF(ISBLANK(Paramètres!$B77),"",COUNTIF(Codes!BH78,1))</f>
        <v/>
      </c>
      <c r="BG71" s="54" t="str">
        <f>IF(ISBLANK(Paramètres!$B77),"",COUNTIF(Codes!BI78,1))</f>
        <v/>
      </c>
      <c r="BH71" s="54" t="str">
        <f>IF(ISBLANK(Paramètres!$B77),"",COUNTIF(Codes!BJ78,1))</f>
        <v/>
      </c>
      <c r="BI71" s="54" t="str">
        <f>IF(ISBLANK(Paramètres!$B77),"",COUNTIF(Codes!BK78,1))</f>
        <v/>
      </c>
      <c r="BJ71" s="54" t="str">
        <f>IF(ISBLANK(Paramètres!$B77),"",COUNTIF(Codes!BL78,1))</f>
        <v/>
      </c>
      <c r="BK71" s="54" t="str">
        <f>IF(ISBLANK(Paramètres!$B77),"",COUNTIF(Codes!BM78,1))</f>
        <v/>
      </c>
      <c r="BL71" s="54" t="str">
        <f>IF(ISBLANK(Paramètres!$B77),"",COUNTIF(Codes!BN78,1))</f>
        <v/>
      </c>
      <c r="BM71" s="54" t="str">
        <f>IF(ISBLANK(Paramètres!$B77),"",COUNTIF(Codes!BO78,1))</f>
        <v/>
      </c>
      <c r="BN71" s="54" t="str">
        <f>IF(ISBLANK(Paramètres!$B77),"",COUNTIF(Codes!BP78,1))</f>
        <v/>
      </c>
      <c r="BO71" s="54" t="str">
        <f>IF(ISBLANK(Paramètres!$B77),"",COUNTIF(Codes!BQ78,1))</f>
        <v/>
      </c>
      <c r="BP71" s="54" t="str">
        <f>IF(ISBLANK(Paramètres!$B77),"",COUNTIF(Codes!BR78,1))</f>
        <v/>
      </c>
      <c r="BQ71" s="54" t="str">
        <f>IF(ISBLANK(Paramètres!$B77),"",COUNTIF(Codes!BS78,1))</f>
        <v/>
      </c>
      <c r="BR71" s="54" t="str">
        <f>IF(ISBLANK(Paramètres!$B77),"",COUNTIF(Codes!BT78,1))</f>
        <v/>
      </c>
      <c r="BS71" s="54" t="str">
        <f>IF(ISBLANK(Paramètres!$B77),"",COUNTIF(Codes!BU78,1))</f>
        <v/>
      </c>
      <c r="BT71" s="54" t="str">
        <f>IF(ISBLANK(Paramètres!$B77),"",COUNTIF(Codes!BV78,1))</f>
        <v/>
      </c>
      <c r="BU71" s="54" t="str">
        <f>IF(ISBLANK(Paramètres!$B77),"",COUNTIF(Codes!BW78,1))</f>
        <v/>
      </c>
      <c r="BV71" s="54" t="str">
        <f>IF(ISBLANK(Paramètres!$B77),"",COUNTIF(Codes!BX78,1))</f>
        <v/>
      </c>
      <c r="BW71" s="54" t="str">
        <f>IF(ISBLANK(Paramètres!$B77),"",COUNTIF(Codes!BY78,1))</f>
        <v/>
      </c>
      <c r="BX71" s="54" t="str">
        <f>IF(ISBLANK(Paramètres!$B77),"",COUNTIF(Codes!BZ78,1))</f>
        <v/>
      </c>
      <c r="BY71" s="54" t="str">
        <f>IF(ISBLANK(Paramètres!$B77),"",COUNTIF(Codes!CA78,1))</f>
        <v/>
      </c>
      <c r="BZ71" s="54" t="str">
        <f>IF(ISBLANK(Paramètres!$B77),"",COUNTIF(Codes!CB78,1))</f>
        <v/>
      </c>
      <c r="CA71" s="54" t="str">
        <f>IF(ISBLANK(Paramètres!$B77),"",COUNTIF(Codes!CC78,1))</f>
        <v/>
      </c>
      <c r="CB71" s="54" t="str">
        <f>IF(ISBLANK(Paramètres!$B77),"",COUNTIF(Codes!CD78,1))</f>
        <v/>
      </c>
      <c r="CC71" s="54" t="str">
        <f>IF(ISBLANK(Paramètres!$B77),"",COUNTIF(Codes!CE78,1))</f>
        <v/>
      </c>
      <c r="CD71" s="54" t="str">
        <f>IF(ISBLANK(Paramètres!$B77),"",COUNTIF(Codes!CF78,1))</f>
        <v/>
      </c>
      <c r="CE71" s="54" t="str">
        <f>IF(ISBLANK(Paramètres!$B77),"",COUNTIF(Codes!CG78,1))</f>
        <v/>
      </c>
      <c r="CF71" s="54" t="str">
        <f>IF(ISBLANK(Paramètres!$B77),"",COUNTIF(Codes!CH78,1))</f>
        <v/>
      </c>
      <c r="CG71" s="54" t="str">
        <f>IF(ISBLANK(Paramètres!$B77),"",COUNTIF(Codes!CI78,1))</f>
        <v/>
      </c>
      <c r="CH71" s="54" t="str">
        <f>IF(ISBLANK(Paramètres!$B77),"",COUNTIF(Codes!CJ78,1))</f>
        <v/>
      </c>
      <c r="CI71" s="54" t="str">
        <f>IF(ISBLANK(Paramètres!$B77),"",COUNTIF(Codes!CK78,1))</f>
        <v/>
      </c>
      <c r="CJ71" s="54" t="str">
        <f>IF(ISBLANK(Paramètres!$B77),"",COUNTIF(Codes!CL78,1))</f>
        <v/>
      </c>
      <c r="CK71" s="54" t="str">
        <f>IF(ISBLANK(Paramètres!$B77),"",COUNTIF(Codes!CM78,1))</f>
        <v/>
      </c>
      <c r="CL71" s="54" t="str">
        <f>IF(ISBLANK(Paramètres!$B77),"",COUNTIF(Codes!CN78,1))</f>
        <v/>
      </c>
      <c r="CM71" s="54" t="str">
        <f>IF(ISBLANK(Paramètres!$B77),"",COUNTIF(Codes!CO78,1))</f>
        <v/>
      </c>
      <c r="CN71" s="54" t="str">
        <f>IF(ISBLANK(Paramètres!$B77),"",COUNTIF(Codes!CP78,1))</f>
        <v/>
      </c>
      <c r="CO71" s="54" t="str">
        <f>IF(ISBLANK(Paramètres!$B77),"",COUNTIF(Codes!CQ78,1))</f>
        <v/>
      </c>
      <c r="CP71" s="54" t="str">
        <f>IF(ISBLANK(Paramètres!$B77),"",COUNTIF(Codes!CR78,1))</f>
        <v/>
      </c>
      <c r="CQ71" s="54" t="str">
        <f>IF(ISBLANK(Paramètres!$B77),"",COUNTIF(Codes!CS78,1))</f>
        <v/>
      </c>
      <c r="CR71" s="54" t="str">
        <f>IF(ISBLANK(Paramètres!$B77),"",COUNTIF(Codes!CT78,1))</f>
        <v/>
      </c>
      <c r="CS71" s="54" t="str">
        <f>IF(ISBLANK(Paramètres!$B77),"",COUNTIF(Codes!CU78,1))</f>
        <v/>
      </c>
      <c r="CT71" s="54" t="str">
        <f>IF(ISBLANK(Paramètres!$B77),"",COUNTIF(Codes!CV78,1))</f>
        <v/>
      </c>
      <c r="CU71" s="54" t="str">
        <f>IF(ISBLANK(Paramètres!$B77),"",COUNTIF(Codes!CW78,1))</f>
        <v/>
      </c>
      <c r="CV71" s="54" t="str">
        <f>IF(ISBLANK(Paramètres!$B77),"",COUNTIF(Codes!CX78,1))</f>
        <v/>
      </c>
      <c r="CW71" s="54" t="str">
        <f>IF(ISBLANK(Paramètres!$B77),"",COUNTIF(Codes!CY78,1))</f>
        <v/>
      </c>
      <c r="CX71" s="54" t="str">
        <f>IF(ISBLANK(Paramètres!$B77),"",COUNTIF(Codes!CZ78,1))</f>
        <v/>
      </c>
      <c r="CY71" s="54" t="str">
        <f>IF(ISBLANK(Paramètres!$B77),"",COUNTIF(Codes!DA78,1))</f>
        <v/>
      </c>
      <c r="CZ71" s="54" t="str">
        <f>IF(ISBLANK(Paramètres!$B77),"",COUNTIF(Codes!DB78,1))</f>
        <v/>
      </c>
      <c r="DA71" s="54" t="str">
        <f>IF(ISBLANK(Paramètres!$B77),"",COUNTIF(Codes!DC78,1))</f>
        <v/>
      </c>
      <c r="DB71" s="54" t="str">
        <f>IF(ISBLANK(Paramètres!$B77),"",COUNTIF(Codes!DD78,1))</f>
        <v/>
      </c>
      <c r="DC71" s="54" t="str">
        <f>IF(ISBLANK(Paramètres!$B77),"",COUNTIF(Codes!DE78,1))</f>
        <v/>
      </c>
      <c r="DD71" s="54" t="str">
        <f>IF(ISBLANK(Paramètres!$B77),"",COUNTIF(Codes!DF78,1))</f>
        <v/>
      </c>
      <c r="DE71" s="54" t="str">
        <f>IF(ISBLANK(Paramètres!$B77),"",COUNTIF(Codes!DG78,1))</f>
        <v/>
      </c>
      <c r="DF71" s="54" t="str">
        <f>IF(ISBLANK(Paramètres!$B77),"",COUNTIF(Codes!DH78,1))</f>
        <v/>
      </c>
      <c r="DG71" s="54" t="str">
        <f>IF(ISBLANK(Paramètres!$B77),"",COUNTIF(Codes!DI78,1))</f>
        <v/>
      </c>
      <c r="DH71" s="54" t="str">
        <f>IF(ISBLANK(Paramètres!$B77),"",COUNTIF(Codes!DJ78,1))</f>
        <v/>
      </c>
      <c r="DI71" s="54" t="str">
        <f>IF(ISBLANK(Paramètres!$B77),"",COUNTIF(Codes!DK78,1))</f>
        <v/>
      </c>
      <c r="DJ71" s="54" t="str">
        <f>IF(ISBLANK(Paramètres!$B77),"",COUNTIF(Codes!DL78,1))</f>
        <v/>
      </c>
      <c r="DK71" s="54" t="str">
        <f>IF(ISBLANK(Paramètres!$B77),"",COUNTIF(Codes!DM78,1))</f>
        <v/>
      </c>
      <c r="DL71" s="54" t="str">
        <f>IF(ISBLANK(Paramètres!$B77),"",COUNTIF(Codes!DN78,1))</f>
        <v/>
      </c>
      <c r="DM71" s="54" t="str">
        <f>IF(ISBLANK(Paramètres!$B77),"",COUNTIF(Codes!DO78,1))</f>
        <v/>
      </c>
      <c r="DN71" s="54" t="str">
        <f>IF(ISBLANK(Paramètres!$B77),"",COUNTIF(Codes!DP78,1))</f>
        <v/>
      </c>
      <c r="DO71" s="54" t="str">
        <f>IF(ISBLANK(Paramètres!$B77),"",COUNTIF(Codes!DQ78,1))</f>
        <v/>
      </c>
      <c r="DP71" s="54" t="str">
        <f>IF(ISBLANK(Paramètres!$B77),"",COUNTIF(Codes!DR78,1))</f>
        <v/>
      </c>
      <c r="DQ71" s="54" t="str">
        <f>IF(ISBLANK(Paramètres!$B77),"",COUNTIF(Codes!DS78,1))</f>
        <v/>
      </c>
      <c r="DR71" s="54" t="str">
        <f>IF(ISBLANK(Paramètres!$B77),"",COUNTIF(Codes!DT78,1))</f>
        <v/>
      </c>
      <c r="DS71" s="54" t="str">
        <f>IF(ISBLANK(Paramètres!$B77),"",COUNTIF(Codes!DU78,1))</f>
        <v/>
      </c>
      <c r="DT71" s="54" t="str">
        <f>IF(ISBLANK(Paramètres!$B77),"",COUNTIF(Codes!DV78,1))</f>
        <v/>
      </c>
      <c r="DU71" s="54" t="str">
        <f>IF(ISBLANK(Paramètres!$B77),"",COUNTIF(Codes!DW78,1))</f>
        <v/>
      </c>
      <c r="DV71" s="54" t="str">
        <f>IF(ISBLANK(Paramètres!$B77),"",COUNTIF(Codes!DX78,1))</f>
        <v/>
      </c>
      <c r="DW71" s="54" t="str">
        <f>IF(ISBLANK(Paramètres!$B77),"",COUNTIF(Codes!DY78,1))</f>
        <v/>
      </c>
      <c r="DX71" s="54" t="str">
        <f>IF(ISBLANK(Paramètres!$B77),"",COUNTIF(Codes!DZ78,1))</f>
        <v/>
      </c>
      <c r="DY71" s="54" t="str">
        <f>IF(ISBLANK(Paramètres!$B77),"",COUNTIF(Codes!EA78,1))</f>
        <v/>
      </c>
      <c r="DZ71" s="54" t="str">
        <f>IF(ISBLANK(Paramètres!$B77),"",COUNTIF(Codes!EB78,1))</f>
        <v/>
      </c>
      <c r="EA71" s="54" t="str">
        <f>IF(ISBLANK(Paramètres!$B77),"",COUNTIF(Codes!EC78,1))</f>
        <v/>
      </c>
      <c r="EB71" s="54" t="str">
        <f>IF(ISBLANK(Paramètres!$B77),"",COUNTIF(Codes!ED78,1))</f>
        <v/>
      </c>
      <c r="EC71" s="54" t="str">
        <f>IF(ISBLANK(Paramètres!$B77),"",COUNTIF(Codes!EE78,1))</f>
        <v/>
      </c>
      <c r="ED71" s="54" t="str">
        <f>IF(ISBLANK(Paramètres!$B77),"",COUNTIF(Codes!EF78,1))</f>
        <v/>
      </c>
      <c r="EE71" s="54" t="str">
        <f>IF(ISBLANK(Paramètres!$B77),"",COUNTIF(Codes!EG78,1))</f>
        <v/>
      </c>
      <c r="EF71" s="54" t="str">
        <f>IF(ISBLANK(Paramètres!$B77),"",COUNTIF(Codes!EH78,1))</f>
        <v/>
      </c>
      <c r="EG71" s="54" t="str">
        <f>IF(ISBLANK(Paramètres!$B77),"",COUNTIF(Codes!EI78,1))</f>
        <v/>
      </c>
      <c r="EH71" s="54" t="str">
        <f>IF(ISBLANK(Paramètres!$B77),"",COUNTIF(Codes!EJ78,1))</f>
        <v/>
      </c>
      <c r="EI71" s="54" t="str">
        <f>IF(ISBLANK(Paramètres!$B77),"",COUNTIF(Codes!EK78,1))</f>
        <v/>
      </c>
      <c r="EJ71" s="54" t="str">
        <f>IF(ISBLANK(Paramètres!$B77),"",COUNTIF(Codes!EL78,1))</f>
        <v/>
      </c>
      <c r="EK71" s="54" t="str">
        <f>IF(ISBLANK(Paramètres!$B77),"",COUNTIF(Codes!EM78,1))</f>
        <v/>
      </c>
      <c r="EL71" s="54" t="str">
        <f>IF(ISBLANK(Paramètres!$B77),"",COUNTIF(Codes!EN78,1))</f>
        <v/>
      </c>
      <c r="EM71" s="54" t="str">
        <f>IF(ISBLANK(Paramètres!$B77),"",COUNTIF(Codes!EO78,1))</f>
        <v/>
      </c>
      <c r="EN71" s="54" t="str">
        <f>IF(ISBLANK(Paramètres!$B77),"",COUNTIF(Codes!EP78,1))</f>
        <v/>
      </c>
      <c r="EO71" s="54" t="str">
        <f>IF(ISBLANK(Paramètres!$B77),"",COUNTIF(Codes!EQ78,1))</f>
        <v/>
      </c>
      <c r="EP71" s="54" t="str">
        <f>IF(ISBLANK(Paramètres!$B77),"",COUNTIF(Codes!ER78,1))</f>
        <v/>
      </c>
      <c r="EQ71" s="54" t="str">
        <f>IF(ISBLANK(Paramètres!$B77),"",COUNTIF(Codes!ES78,1))</f>
        <v/>
      </c>
      <c r="ER71" s="54" t="str">
        <f>IF(ISBLANK(Paramètres!$B77),"",COUNTIF(Codes!ET78,1))</f>
        <v/>
      </c>
      <c r="ES71" s="54" t="str">
        <f>IF(ISBLANK(Paramètres!$B77),"",COUNTIF(Codes!EU78,1))</f>
        <v/>
      </c>
      <c r="ET71" s="54" t="str">
        <f>IF(ISBLANK(Paramètres!$B77),"",COUNTIF(Codes!EV78,1))</f>
        <v/>
      </c>
      <c r="EU71" s="54" t="str">
        <f>IF(ISBLANK(Paramètres!$B77),"",COUNTIF(Codes!EW78,1))</f>
        <v/>
      </c>
      <c r="EV71" s="54" t="str">
        <f>IF(ISBLANK(Paramètres!$B77),"",COUNTIF(Codes!EX78,1))</f>
        <v/>
      </c>
      <c r="EW71" s="54" t="str">
        <f>IF(ISBLANK(Paramètres!$B77),"",COUNTIF(Codes!EY78,1))</f>
        <v/>
      </c>
      <c r="EX71" s="54" t="str">
        <f>IF(ISBLANK(Paramètres!$B77),"",COUNTIF(Codes!EZ78,1))</f>
        <v/>
      </c>
      <c r="EY71" s="54" t="str">
        <f>IF(ISBLANK(Paramètres!$B77),"",COUNTIF(Codes!FA78,1))</f>
        <v/>
      </c>
      <c r="EZ71" s="54" t="str">
        <f>IF(ISBLANK(Paramètres!$B77),"",COUNTIF(Codes!FB78,1))</f>
        <v/>
      </c>
      <c r="FA71" s="54" t="str">
        <f>IF(ISBLANK(Paramètres!$B77),"",COUNTIF(Codes!FC78,1))</f>
        <v/>
      </c>
      <c r="FB71" s="54" t="str">
        <f>IF(ISBLANK(Paramètres!$B77),"",COUNTIF(Codes!FD78,1))</f>
        <v/>
      </c>
      <c r="FC71" s="54" t="str">
        <f>IF(ISBLANK(Paramètres!$B77),"",COUNTIF(Codes!FE78,1))</f>
        <v/>
      </c>
      <c r="FD71" s="54" t="str">
        <f>IF(ISBLANK(Paramètres!$B77),"",COUNTIF(Codes!FF78,1))</f>
        <v/>
      </c>
      <c r="FE71" s="54" t="str">
        <f>IF(ISBLANK(Paramètres!$B77),"",COUNTIF(Codes!FG78,1))</f>
        <v/>
      </c>
      <c r="FF71" s="54" t="str">
        <f>IF(ISBLANK(Paramètres!$B77),"",COUNTIF(Codes!FH78,1))</f>
        <v/>
      </c>
      <c r="FG71" s="54" t="str">
        <f>IF(ISBLANK(Paramètres!$B77),"",COUNTIF(Codes!FI78,1))</f>
        <v/>
      </c>
      <c r="FH71" s="54" t="str">
        <f>IF(ISBLANK(Paramètres!$B77),"",COUNTIF(Codes!FJ78,1))</f>
        <v/>
      </c>
      <c r="FI71" s="54" t="str">
        <f>IF(ISBLANK(Paramètres!$B77),"",COUNTIF(Codes!FK78,1))</f>
        <v/>
      </c>
      <c r="FJ71" s="54" t="str">
        <f>IF(ISBLANK(Paramètres!$B77),"",COUNTIF(Codes!FL78,1))</f>
        <v/>
      </c>
      <c r="FK71" s="54" t="str">
        <f>IF(ISBLANK(Paramètres!$B77),"",COUNTIF(Codes!FM78,1))</f>
        <v/>
      </c>
      <c r="FL71" s="54" t="str">
        <f>IF(ISBLANK(Paramètres!$B77),"",COUNTIF(Codes!FN78,1))</f>
        <v/>
      </c>
      <c r="FM71" s="54" t="str">
        <f>IF(ISBLANK(Paramètres!$B77),"",COUNTIF(Codes!FO78,1))</f>
        <v/>
      </c>
      <c r="FN71" s="54" t="str">
        <f>IF(ISBLANK(Paramètres!$B77),"",COUNTIF(Codes!FP78,1))</f>
        <v/>
      </c>
      <c r="FO71" s="54" t="str">
        <f>IF(ISBLANK(Paramètres!$B77),"",COUNTIF(Codes!FQ78,1))</f>
        <v/>
      </c>
      <c r="FP71" s="54" t="str">
        <f>IF(ISBLANK(Paramètres!$B77),"",COUNTIF(Codes!FR78,1))</f>
        <v/>
      </c>
      <c r="FQ71" s="54" t="str">
        <f>IF(ISBLANK(Paramètres!$B77),"",COUNTIF(Codes!FS78,1))</f>
        <v/>
      </c>
      <c r="FR71" s="54" t="str">
        <f>IF(ISBLANK(Paramètres!$B77),"",COUNTIF(Codes!FT78,1))</f>
        <v/>
      </c>
      <c r="FS71" s="54" t="str">
        <f>IF(ISBLANK(Paramètres!$B77),"",COUNTIF(Codes!FU78,1))</f>
        <v/>
      </c>
      <c r="FT71" s="54" t="str">
        <f>IF(ISBLANK(Paramètres!$B77),"",COUNTIF(Codes!FV78,1))</f>
        <v/>
      </c>
      <c r="FU71" s="54" t="str">
        <f>IF(ISBLANK(Paramètres!$B77),"",COUNTIF(Codes!FW78,1))</f>
        <v/>
      </c>
      <c r="FV71" s="54" t="str">
        <f>IF(ISBLANK(Paramètres!$B77),"",COUNTIF(Codes!FX78,1))</f>
        <v/>
      </c>
      <c r="FW71" s="54" t="str">
        <f>IF(ISBLANK(Paramètres!$B77),"",COUNTIF(Codes!FY78,1))</f>
        <v/>
      </c>
      <c r="FX71" s="54" t="str">
        <f>IF(ISBLANK(Paramètres!$B77),"",COUNTIF(Codes!FZ78,1))</f>
        <v/>
      </c>
      <c r="FY71" s="54" t="str">
        <f>IF(ISBLANK(Paramètres!$B77),"",COUNTIF(Codes!GA78,1))</f>
        <v/>
      </c>
      <c r="FZ71" s="54" t="str">
        <f>IF(ISBLANK(Paramètres!$B77),"",COUNTIF(Codes!GB78,1))</f>
        <v/>
      </c>
      <c r="GA71" s="54" t="str">
        <f>IF(ISBLANK(Paramètres!$B77),"",COUNTIF(Codes!GC78,1))</f>
        <v/>
      </c>
      <c r="GB71" s="54" t="str">
        <f>IF(ISBLANK(Paramètres!$B77),"",COUNTIF(Codes!GD78,1))</f>
        <v/>
      </c>
      <c r="GC71" s="54" t="str">
        <f>IF(ISBLANK(Paramètres!$B77),"",COUNTIF(Codes!GE78,1))</f>
        <v/>
      </c>
      <c r="GD71" s="54" t="str">
        <f>IF(ISBLANK(Paramètres!$B77),"",COUNTIF(Codes!GF78,1))</f>
        <v/>
      </c>
      <c r="GE71" s="54" t="str">
        <f>IF(ISBLANK(Paramètres!$B77),"",COUNTIF(Codes!GG78,1))</f>
        <v/>
      </c>
      <c r="GF71" s="54" t="str">
        <f>IF(ISBLANK(Paramètres!$B77),"",COUNTIF(Codes!GH78,1))</f>
        <v/>
      </c>
      <c r="GG71" s="54" t="str">
        <f>IF(ISBLANK(Paramètres!$B77),"",COUNTIF(Codes!GI78,1))</f>
        <v/>
      </c>
      <c r="GH71" s="54" t="str">
        <f>IF(ISBLANK(Paramètres!$B77),"",COUNTIF(Codes!GJ78,1))</f>
        <v/>
      </c>
      <c r="GI71" s="54" t="str">
        <f>IF(ISBLANK(Paramètres!$B77),"",COUNTIF(Codes!GK78,1))</f>
        <v/>
      </c>
      <c r="GJ71" s="54" t="str">
        <f>IF(ISBLANK(Paramètres!$B77),"",COUNTIF(Codes!GL78,1))</f>
        <v/>
      </c>
      <c r="GK71" s="54" t="str">
        <f>IF(ISBLANK(Paramètres!$B77),"",COUNTIF(Codes!GM78,1))</f>
        <v/>
      </c>
      <c r="GL71" s="54" t="str">
        <f>IF(ISBLANK(Paramètres!$B77),"",COUNTIF(Codes!GN78,1))</f>
        <v/>
      </c>
      <c r="GM71" s="54" t="str">
        <f>IF(ISBLANK(Paramètres!B77),"",AVERAGE(B71:CX71))</f>
        <v/>
      </c>
      <c r="GN71" s="54" t="str">
        <f>IF(ISBLANK(Paramètres!B77),"",AVERAGE(CY71:GL71))</f>
        <v/>
      </c>
      <c r="GO71" s="54" t="str">
        <f>IF(ISBLANK(Paramètres!B77),"",AVERAGE(C71:GL71))</f>
        <v/>
      </c>
      <c r="GP71" s="54" t="str">
        <f>IF(ISBLANK(Paramètres!B77),"",AVERAGE(CY71:DZ71))</f>
        <v/>
      </c>
      <c r="GQ71" s="54" t="str">
        <f>IF(ISBLANK(Paramètres!B77),"",AVERAGE(EA71:FK71))</f>
        <v/>
      </c>
      <c r="GR71" s="54" t="str">
        <f>IF(ISBLANK(Paramètres!B77),"",AVERAGE(FL71:FW71))</f>
        <v/>
      </c>
      <c r="GS71" s="54" t="str">
        <f>IF(ISBLANK(Paramètres!B77),"",AVERAGE(FX71:GL71))</f>
        <v/>
      </c>
      <c r="GT71" s="54" t="str">
        <f>IF(ISBLANK(Paramètres!B77),"",AVERAGE(Calculs!M71:R71,Calculs!AN71:AY71,Calculs!BE71:BI71,Calculs!BT71:BX71,Calculs!CD71:CO71))</f>
        <v/>
      </c>
      <c r="GU71" s="54" t="str">
        <f>IF(ISBLANK(Paramètres!B77),"",AVERAGE(Calculs!AI71:AM71,Calculs!BJ71:BP71,Calculs!BY71:CC71))</f>
        <v/>
      </c>
      <c r="GV71" s="54" t="str">
        <f>IF(ISBLANK(Paramètres!B77),"",AVERAGE(Calculs!B71:L71,Calculs!S71:AH71,Calculs!AZ71:BD71,Calculs!BQ71:BS71))</f>
        <v/>
      </c>
      <c r="GW71" s="54" t="str">
        <f>IF(ISBLANK(Paramètres!B77),"",AVERAGE(CP71:CX71))</f>
        <v/>
      </c>
    </row>
    <row r="72" spans="1:205" s="23" customFormat="1" ht="24" customHeight="1" thickBot="1" x14ac:dyDescent="0.4">
      <c r="A72" s="266" t="str">
        <f>Codes!C79</f>
        <v/>
      </c>
      <c r="B72" s="54" t="str">
        <f>IF(ISBLANK(Paramètres!$B78),"",COUNTIF(Codes!D79,1))</f>
        <v/>
      </c>
      <c r="C72" s="54" t="str">
        <f>IF(ISBLANK(Paramètres!$B78),"",COUNTIF(Codes!E79,1))</f>
        <v/>
      </c>
      <c r="D72" s="54" t="str">
        <f>IF(ISBLANK(Paramètres!$B78),"",COUNTIF(Codes!F79,1))</f>
        <v/>
      </c>
      <c r="E72" s="54" t="str">
        <f>IF(ISBLANK(Paramètres!$B78),"",COUNTIF(Codes!G79,1))</f>
        <v/>
      </c>
      <c r="F72" s="54" t="str">
        <f>IF(ISBLANK(Paramètres!$B78),"",COUNTIF(Codes!H79,1))</f>
        <v/>
      </c>
      <c r="G72" s="54" t="str">
        <f>IF(ISBLANK(Paramètres!$B78),"",COUNTIF(Codes!I79,1))</f>
        <v/>
      </c>
      <c r="H72" s="54" t="str">
        <f>IF(ISBLANK(Paramètres!$B78),"",COUNTIF(Codes!J79,1))</f>
        <v/>
      </c>
      <c r="I72" s="54" t="str">
        <f>IF(ISBLANK(Paramètres!$B78),"",COUNTIF(Codes!K79,1))</f>
        <v/>
      </c>
      <c r="J72" s="54" t="str">
        <f>IF(ISBLANK(Paramètres!$B78),"",COUNTIF(Codes!L79,1))</f>
        <v/>
      </c>
      <c r="K72" s="54" t="str">
        <f>IF(ISBLANK(Paramètres!$B78),"",COUNTIF(Codes!M79,1))</f>
        <v/>
      </c>
      <c r="L72" s="54" t="str">
        <f>IF(ISBLANK(Paramètres!$B78),"",COUNTIF(Codes!N79,1))</f>
        <v/>
      </c>
      <c r="M72" s="54" t="str">
        <f>IF(ISBLANK(Paramètres!$B78),"",COUNTIF(Codes!O79,1))</f>
        <v/>
      </c>
      <c r="N72" s="54" t="str">
        <f>IF(ISBLANK(Paramètres!$B78),"",COUNTIF(Codes!P79,1))</f>
        <v/>
      </c>
      <c r="O72" s="54" t="str">
        <f>IF(ISBLANK(Paramètres!$B78),"",COUNTIF(Codes!Q79,1))</f>
        <v/>
      </c>
      <c r="P72" s="54" t="str">
        <f>IF(ISBLANK(Paramètres!$B78),"",COUNTIF(Codes!R79,1))</f>
        <v/>
      </c>
      <c r="Q72" s="54" t="str">
        <f>IF(ISBLANK(Paramètres!$B78),"",COUNTIF(Codes!S79,1))</f>
        <v/>
      </c>
      <c r="R72" s="54" t="str">
        <f>IF(ISBLANK(Paramètres!$B78),"",COUNTIF(Codes!T79,1))</f>
        <v/>
      </c>
      <c r="S72" s="54" t="str">
        <f>IF(ISBLANK(Paramètres!$B78),"",COUNTIF(Codes!U79,1))</f>
        <v/>
      </c>
      <c r="T72" s="54" t="str">
        <f>IF(ISBLANK(Paramètres!$B78),"",COUNTIF(Codes!V79,1))</f>
        <v/>
      </c>
      <c r="U72" s="54" t="str">
        <f>IF(ISBLANK(Paramètres!$B78),"",COUNTIF(Codes!W79,1))</f>
        <v/>
      </c>
      <c r="V72" s="54" t="str">
        <f>IF(ISBLANK(Paramètres!$B78),"",COUNTIF(Codes!X79,1))</f>
        <v/>
      </c>
      <c r="W72" s="54" t="str">
        <f>IF(ISBLANK(Paramètres!$B78),"",COUNTIF(Codes!Y79,1))</f>
        <v/>
      </c>
      <c r="X72" s="54" t="str">
        <f>IF(ISBLANK(Paramètres!$B78),"",COUNTIF(Codes!Z79,1))</f>
        <v/>
      </c>
      <c r="Y72" s="54" t="str">
        <f>IF(ISBLANK(Paramètres!$B78),"",COUNTIF(Codes!AA79,1))</f>
        <v/>
      </c>
      <c r="Z72" s="54" t="str">
        <f>IF(ISBLANK(Paramètres!$B78),"",COUNTIF(Codes!AB79,1))</f>
        <v/>
      </c>
      <c r="AA72" s="54" t="str">
        <f>IF(ISBLANK(Paramètres!$B78),"",COUNTIF(Codes!AC79,1))</f>
        <v/>
      </c>
      <c r="AB72" s="54" t="str">
        <f>IF(ISBLANK(Paramètres!$B78),"",COUNTIF(Codes!AD79,1))</f>
        <v/>
      </c>
      <c r="AC72" s="54" t="str">
        <f>IF(ISBLANK(Paramètres!$B78),"",COUNTIF(Codes!AE79,1))</f>
        <v/>
      </c>
      <c r="AD72" s="54" t="str">
        <f>IF(ISBLANK(Paramètres!$B78),"",COUNTIF(Codes!AF79,1))</f>
        <v/>
      </c>
      <c r="AE72" s="54" t="str">
        <f>IF(ISBLANK(Paramètres!$B78),"",COUNTIF(Codes!AG79,1))</f>
        <v/>
      </c>
      <c r="AF72" s="54" t="str">
        <f>IF(ISBLANK(Paramètres!$B78),"",COUNTIF(Codes!AH79,1))</f>
        <v/>
      </c>
      <c r="AG72" s="54" t="str">
        <f>IF(ISBLANK(Paramètres!$B78),"",COUNTIF(Codes!AI79,1))</f>
        <v/>
      </c>
      <c r="AH72" s="54" t="str">
        <f>IF(ISBLANK(Paramètres!$B78),"",COUNTIF(Codes!AJ79,1))</f>
        <v/>
      </c>
      <c r="AI72" s="54" t="str">
        <f>IF(ISBLANK(Paramètres!$B78),"",COUNTIF(Codes!AK79,1))</f>
        <v/>
      </c>
      <c r="AJ72" s="54" t="str">
        <f>IF(ISBLANK(Paramètres!$B78),"",COUNTIF(Codes!AL79,1))</f>
        <v/>
      </c>
      <c r="AK72" s="54" t="str">
        <f>IF(ISBLANK(Paramètres!$B78),"",COUNTIF(Codes!AM79,1))</f>
        <v/>
      </c>
      <c r="AL72" s="54" t="str">
        <f>IF(ISBLANK(Paramètres!$B78),"",COUNTIF(Codes!AN79,1))</f>
        <v/>
      </c>
      <c r="AM72" s="54" t="str">
        <f>IF(ISBLANK(Paramètres!$B78),"",COUNTIF(Codes!AO79,1))</f>
        <v/>
      </c>
      <c r="AN72" s="54" t="str">
        <f>IF(ISBLANK(Paramètres!$B78),"",COUNTIF(Codes!AP79,1))</f>
        <v/>
      </c>
      <c r="AO72" s="54" t="str">
        <f>IF(ISBLANK(Paramètres!$B78),"",COUNTIF(Codes!AQ79,1))</f>
        <v/>
      </c>
      <c r="AP72" s="54" t="str">
        <f>IF(ISBLANK(Paramètres!$B78),"",COUNTIF(Codes!AR79,1))</f>
        <v/>
      </c>
      <c r="AQ72" s="54" t="str">
        <f>IF(ISBLANK(Paramètres!$B78),"",COUNTIF(Codes!AS79,1))</f>
        <v/>
      </c>
      <c r="AR72" s="54" t="str">
        <f>IF(ISBLANK(Paramètres!$B78),"",COUNTIF(Codes!AT79,1))</f>
        <v/>
      </c>
      <c r="AS72" s="54" t="str">
        <f>IF(ISBLANK(Paramètres!$B78),"",COUNTIF(Codes!AU79,1))</f>
        <v/>
      </c>
      <c r="AT72" s="54" t="str">
        <f>IF(ISBLANK(Paramètres!$B78),"",COUNTIF(Codes!AV79,1))</f>
        <v/>
      </c>
      <c r="AU72" s="54" t="str">
        <f>IF(ISBLANK(Paramètres!$B78),"",COUNTIF(Codes!AW79,1))</f>
        <v/>
      </c>
      <c r="AV72" s="54" t="str">
        <f>IF(ISBLANK(Paramètres!$B78),"",COUNTIF(Codes!AX79,1))</f>
        <v/>
      </c>
      <c r="AW72" s="54" t="str">
        <f>IF(ISBLANK(Paramètres!$B78),"",COUNTIF(Codes!AY79,1))</f>
        <v/>
      </c>
      <c r="AX72" s="54" t="str">
        <f>IF(ISBLANK(Paramètres!$B78),"",COUNTIF(Codes!AZ79,1))</f>
        <v/>
      </c>
      <c r="AY72" s="54" t="str">
        <f>IF(ISBLANK(Paramètres!$B78),"",COUNTIF(Codes!BA79,1))</f>
        <v/>
      </c>
      <c r="AZ72" s="54" t="str">
        <f>IF(ISBLANK(Paramètres!$B78),"",COUNTIF(Codes!BB79,1))</f>
        <v/>
      </c>
      <c r="BA72" s="54" t="str">
        <f>IF(ISBLANK(Paramètres!$B78),"",COUNTIF(Codes!BC79,1))</f>
        <v/>
      </c>
      <c r="BB72" s="54" t="str">
        <f>IF(ISBLANK(Paramètres!$B78),"",COUNTIF(Codes!BD79,1))</f>
        <v/>
      </c>
      <c r="BC72" s="54" t="str">
        <f>IF(ISBLANK(Paramètres!$B78),"",COUNTIF(Codes!BE79,1))</f>
        <v/>
      </c>
      <c r="BD72" s="54" t="str">
        <f>IF(ISBLANK(Paramètres!$B78),"",COUNTIF(Codes!BF79,1))</f>
        <v/>
      </c>
      <c r="BE72" s="54" t="str">
        <f>IF(ISBLANK(Paramètres!$B78),"",COUNTIF(Codes!BG79,1))</f>
        <v/>
      </c>
      <c r="BF72" s="54" t="str">
        <f>IF(ISBLANK(Paramètres!$B78),"",COUNTIF(Codes!BH79,1))</f>
        <v/>
      </c>
      <c r="BG72" s="54" t="str">
        <f>IF(ISBLANK(Paramètres!$B78),"",COUNTIF(Codes!BI79,1))</f>
        <v/>
      </c>
      <c r="BH72" s="54" t="str">
        <f>IF(ISBLANK(Paramètres!$B78),"",COUNTIF(Codes!BJ79,1))</f>
        <v/>
      </c>
      <c r="BI72" s="54" t="str">
        <f>IF(ISBLANK(Paramètres!$B78),"",COUNTIF(Codes!BK79,1))</f>
        <v/>
      </c>
      <c r="BJ72" s="54" t="str">
        <f>IF(ISBLANK(Paramètres!$B78),"",COUNTIF(Codes!BL79,1))</f>
        <v/>
      </c>
      <c r="BK72" s="54" t="str">
        <f>IF(ISBLANK(Paramètres!$B78),"",COUNTIF(Codes!BM79,1))</f>
        <v/>
      </c>
      <c r="BL72" s="54" t="str">
        <f>IF(ISBLANK(Paramètres!$B78),"",COUNTIF(Codes!BN79,1))</f>
        <v/>
      </c>
      <c r="BM72" s="54" t="str">
        <f>IF(ISBLANK(Paramètres!$B78),"",COUNTIF(Codes!BO79,1))</f>
        <v/>
      </c>
      <c r="BN72" s="54" t="str">
        <f>IF(ISBLANK(Paramètres!$B78),"",COUNTIF(Codes!BP79,1))</f>
        <v/>
      </c>
      <c r="BO72" s="54" t="str">
        <f>IF(ISBLANK(Paramètres!$B78),"",COUNTIF(Codes!BQ79,1))</f>
        <v/>
      </c>
      <c r="BP72" s="54" t="str">
        <f>IF(ISBLANK(Paramètres!$B78),"",COUNTIF(Codes!BR79,1))</f>
        <v/>
      </c>
      <c r="BQ72" s="54" t="str">
        <f>IF(ISBLANK(Paramètres!$B78),"",COUNTIF(Codes!BS79,1))</f>
        <v/>
      </c>
      <c r="BR72" s="54" t="str">
        <f>IF(ISBLANK(Paramètres!$B78),"",COUNTIF(Codes!BT79,1))</f>
        <v/>
      </c>
      <c r="BS72" s="54" t="str">
        <f>IF(ISBLANK(Paramètres!$B78),"",COUNTIF(Codes!BU79,1))</f>
        <v/>
      </c>
      <c r="BT72" s="54" t="str">
        <f>IF(ISBLANK(Paramètres!$B78),"",COUNTIF(Codes!BV79,1))</f>
        <v/>
      </c>
      <c r="BU72" s="54" t="str">
        <f>IF(ISBLANK(Paramètres!$B78),"",COUNTIF(Codes!BW79,1))</f>
        <v/>
      </c>
      <c r="BV72" s="54" t="str">
        <f>IF(ISBLANK(Paramètres!$B78),"",COUNTIF(Codes!BX79,1))</f>
        <v/>
      </c>
      <c r="BW72" s="54" t="str">
        <f>IF(ISBLANK(Paramètres!$B78),"",COUNTIF(Codes!BY79,1))</f>
        <v/>
      </c>
      <c r="BX72" s="54" t="str">
        <f>IF(ISBLANK(Paramètres!$B78),"",COUNTIF(Codes!BZ79,1))</f>
        <v/>
      </c>
      <c r="BY72" s="54" t="str">
        <f>IF(ISBLANK(Paramètres!$B78),"",COUNTIF(Codes!CA79,1))</f>
        <v/>
      </c>
      <c r="BZ72" s="54" t="str">
        <f>IF(ISBLANK(Paramètres!$B78),"",COUNTIF(Codes!CB79,1))</f>
        <v/>
      </c>
      <c r="CA72" s="54" t="str">
        <f>IF(ISBLANK(Paramètres!$B78),"",COUNTIF(Codes!CC79,1))</f>
        <v/>
      </c>
      <c r="CB72" s="54" t="str">
        <f>IF(ISBLANK(Paramètres!$B78),"",COUNTIF(Codes!CD79,1))</f>
        <v/>
      </c>
      <c r="CC72" s="54" t="str">
        <f>IF(ISBLANK(Paramètres!$B78),"",COUNTIF(Codes!CE79,1))</f>
        <v/>
      </c>
      <c r="CD72" s="54" t="str">
        <f>IF(ISBLANK(Paramètres!$B78),"",COUNTIF(Codes!CF79,1))</f>
        <v/>
      </c>
      <c r="CE72" s="54" t="str">
        <f>IF(ISBLANK(Paramètres!$B78),"",COUNTIF(Codes!CG79,1))</f>
        <v/>
      </c>
      <c r="CF72" s="54" t="str">
        <f>IF(ISBLANK(Paramètres!$B78),"",COUNTIF(Codes!CH79,1))</f>
        <v/>
      </c>
      <c r="CG72" s="54" t="str">
        <f>IF(ISBLANK(Paramètres!$B78),"",COUNTIF(Codes!CI79,1))</f>
        <v/>
      </c>
      <c r="CH72" s="54" t="str">
        <f>IF(ISBLANK(Paramètres!$B78),"",COUNTIF(Codes!CJ79,1))</f>
        <v/>
      </c>
      <c r="CI72" s="54" t="str">
        <f>IF(ISBLANK(Paramètres!$B78),"",COUNTIF(Codes!CK79,1))</f>
        <v/>
      </c>
      <c r="CJ72" s="54" t="str">
        <f>IF(ISBLANK(Paramètres!$B78),"",COUNTIF(Codes!CL79,1))</f>
        <v/>
      </c>
      <c r="CK72" s="54" t="str">
        <f>IF(ISBLANK(Paramètres!$B78),"",COUNTIF(Codes!CM79,1))</f>
        <v/>
      </c>
      <c r="CL72" s="54" t="str">
        <f>IF(ISBLANK(Paramètres!$B78),"",COUNTIF(Codes!CN79,1))</f>
        <v/>
      </c>
      <c r="CM72" s="54" t="str">
        <f>IF(ISBLANK(Paramètres!$B78),"",COUNTIF(Codes!CO79,1))</f>
        <v/>
      </c>
      <c r="CN72" s="54" t="str">
        <f>IF(ISBLANK(Paramètres!$B78),"",COUNTIF(Codes!CP79,1))</f>
        <v/>
      </c>
      <c r="CO72" s="54" t="str">
        <f>IF(ISBLANK(Paramètres!$B78),"",COUNTIF(Codes!CQ79,1))</f>
        <v/>
      </c>
      <c r="CP72" s="54" t="str">
        <f>IF(ISBLANK(Paramètres!$B78),"",COUNTIF(Codes!CR79,1))</f>
        <v/>
      </c>
      <c r="CQ72" s="54" t="str">
        <f>IF(ISBLANK(Paramètres!$B78),"",COUNTIF(Codes!CS79,1))</f>
        <v/>
      </c>
      <c r="CR72" s="54" t="str">
        <f>IF(ISBLANK(Paramètres!$B78),"",COUNTIF(Codes!CT79,1))</f>
        <v/>
      </c>
      <c r="CS72" s="54" t="str">
        <f>IF(ISBLANK(Paramètres!$B78),"",COUNTIF(Codes!CU79,1))</f>
        <v/>
      </c>
      <c r="CT72" s="54" t="str">
        <f>IF(ISBLANK(Paramètres!$B78),"",COUNTIF(Codes!CV79,1))</f>
        <v/>
      </c>
      <c r="CU72" s="54" t="str">
        <f>IF(ISBLANK(Paramètres!$B78),"",COUNTIF(Codes!CW79,1))</f>
        <v/>
      </c>
      <c r="CV72" s="54" t="str">
        <f>IF(ISBLANK(Paramètres!$B78),"",COUNTIF(Codes!CX79,1))</f>
        <v/>
      </c>
      <c r="CW72" s="54" t="str">
        <f>IF(ISBLANK(Paramètres!$B78),"",COUNTIF(Codes!CY79,1))</f>
        <v/>
      </c>
      <c r="CX72" s="54" t="str">
        <f>IF(ISBLANK(Paramètres!$B78),"",COUNTIF(Codes!CZ79,1))</f>
        <v/>
      </c>
      <c r="CY72" s="54" t="str">
        <f>IF(ISBLANK(Paramètres!$B78),"",COUNTIF(Codes!DA79,1))</f>
        <v/>
      </c>
      <c r="CZ72" s="54" t="str">
        <f>IF(ISBLANK(Paramètres!$B78),"",COUNTIF(Codes!DB79,1))</f>
        <v/>
      </c>
      <c r="DA72" s="54" t="str">
        <f>IF(ISBLANK(Paramètres!$B78),"",COUNTIF(Codes!DC79,1))</f>
        <v/>
      </c>
      <c r="DB72" s="54" t="str">
        <f>IF(ISBLANK(Paramètres!$B78),"",COUNTIF(Codes!DD79,1))</f>
        <v/>
      </c>
      <c r="DC72" s="54" t="str">
        <f>IF(ISBLANK(Paramètres!$B78),"",COUNTIF(Codes!DE79,1))</f>
        <v/>
      </c>
      <c r="DD72" s="54" t="str">
        <f>IF(ISBLANK(Paramètres!$B78),"",COUNTIF(Codes!DF79,1))</f>
        <v/>
      </c>
      <c r="DE72" s="54" t="str">
        <f>IF(ISBLANK(Paramètres!$B78),"",COUNTIF(Codes!DG79,1))</f>
        <v/>
      </c>
      <c r="DF72" s="54" t="str">
        <f>IF(ISBLANK(Paramètres!$B78),"",COUNTIF(Codes!DH79,1))</f>
        <v/>
      </c>
      <c r="DG72" s="54" t="str">
        <f>IF(ISBLANK(Paramètres!$B78),"",COUNTIF(Codes!DI79,1))</f>
        <v/>
      </c>
      <c r="DH72" s="54" t="str">
        <f>IF(ISBLANK(Paramètres!$B78),"",COUNTIF(Codes!DJ79,1))</f>
        <v/>
      </c>
      <c r="DI72" s="54" t="str">
        <f>IF(ISBLANK(Paramètres!$B78),"",COUNTIF(Codes!DK79,1))</f>
        <v/>
      </c>
      <c r="DJ72" s="54" t="str">
        <f>IF(ISBLANK(Paramètres!$B78),"",COUNTIF(Codes!DL79,1))</f>
        <v/>
      </c>
      <c r="DK72" s="54" t="str">
        <f>IF(ISBLANK(Paramètres!$B78),"",COUNTIF(Codes!DM79,1))</f>
        <v/>
      </c>
      <c r="DL72" s="54" t="str">
        <f>IF(ISBLANK(Paramètres!$B78),"",COUNTIF(Codes!DN79,1))</f>
        <v/>
      </c>
      <c r="DM72" s="54" t="str">
        <f>IF(ISBLANK(Paramètres!$B78),"",COUNTIF(Codes!DO79,1))</f>
        <v/>
      </c>
      <c r="DN72" s="54" t="str">
        <f>IF(ISBLANK(Paramètres!$B78),"",COUNTIF(Codes!DP79,1))</f>
        <v/>
      </c>
      <c r="DO72" s="54" t="str">
        <f>IF(ISBLANK(Paramètres!$B78),"",COUNTIF(Codes!DQ79,1))</f>
        <v/>
      </c>
      <c r="DP72" s="54" t="str">
        <f>IF(ISBLANK(Paramètres!$B78),"",COUNTIF(Codes!DR79,1))</f>
        <v/>
      </c>
      <c r="DQ72" s="54" t="str">
        <f>IF(ISBLANK(Paramètres!$B78),"",COUNTIF(Codes!DS79,1))</f>
        <v/>
      </c>
      <c r="DR72" s="54" t="str">
        <f>IF(ISBLANK(Paramètres!$B78),"",COUNTIF(Codes!DT79,1))</f>
        <v/>
      </c>
      <c r="DS72" s="54" t="str">
        <f>IF(ISBLANK(Paramètres!$B78),"",COUNTIF(Codes!DU79,1))</f>
        <v/>
      </c>
      <c r="DT72" s="54" t="str">
        <f>IF(ISBLANK(Paramètres!$B78),"",COUNTIF(Codes!DV79,1))</f>
        <v/>
      </c>
      <c r="DU72" s="54" t="str">
        <f>IF(ISBLANK(Paramètres!$B78),"",COUNTIF(Codes!DW79,1))</f>
        <v/>
      </c>
      <c r="DV72" s="54" t="str">
        <f>IF(ISBLANK(Paramètres!$B78),"",COUNTIF(Codes!DX79,1))</f>
        <v/>
      </c>
      <c r="DW72" s="54" t="str">
        <f>IF(ISBLANK(Paramètres!$B78),"",COUNTIF(Codes!DY79,1))</f>
        <v/>
      </c>
      <c r="DX72" s="54" t="str">
        <f>IF(ISBLANK(Paramètres!$B78),"",COUNTIF(Codes!DZ79,1))</f>
        <v/>
      </c>
      <c r="DY72" s="54" t="str">
        <f>IF(ISBLANK(Paramètres!$B78),"",COUNTIF(Codes!EA79,1))</f>
        <v/>
      </c>
      <c r="DZ72" s="54" t="str">
        <f>IF(ISBLANK(Paramètres!$B78),"",COUNTIF(Codes!EB79,1))</f>
        <v/>
      </c>
      <c r="EA72" s="54" t="str">
        <f>IF(ISBLANK(Paramètres!$B78),"",COUNTIF(Codes!EC79,1))</f>
        <v/>
      </c>
      <c r="EB72" s="54" t="str">
        <f>IF(ISBLANK(Paramètres!$B78),"",COUNTIF(Codes!ED79,1))</f>
        <v/>
      </c>
      <c r="EC72" s="54" t="str">
        <f>IF(ISBLANK(Paramètres!$B78),"",COUNTIF(Codes!EE79,1))</f>
        <v/>
      </c>
      <c r="ED72" s="54" t="str">
        <f>IF(ISBLANK(Paramètres!$B78),"",COUNTIF(Codes!EF79,1))</f>
        <v/>
      </c>
      <c r="EE72" s="54" t="str">
        <f>IF(ISBLANK(Paramètres!$B78),"",COUNTIF(Codes!EG79,1))</f>
        <v/>
      </c>
      <c r="EF72" s="54" t="str">
        <f>IF(ISBLANK(Paramètres!$B78),"",COUNTIF(Codes!EH79,1))</f>
        <v/>
      </c>
      <c r="EG72" s="54" t="str">
        <f>IF(ISBLANK(Paramètres!$B78),"",COUNTIF(Codes!EI79,1))</f>
        <v/>
      </c>
      <c r="EH72" s="54" t="str">
        <f>IF(ISBLANK(Paramètres!$B78),"",COUNTIF(Codes!EJ79,1))</f>
        <v/>
      </c>
      <c r="EI72" s="54" t="str">
        <f>IF(ISBLANK(Paramètres!$B78),"",COUNTIF(Codes!EK79,1))</f>
        <v/>
      </c>
      <c r="EJ72" s="54" t="str">
        <f>IF(ISBLANK(Paramètres!$B78),"",COUNTIF(Codes!EL79,1))</f>
        <v/>
      </c>
      <c r="EK72" s="54" t="str">
        <f>IF(ISBLANK(Paramètres!$B78),"",COUNTIF(Codes!EM79,1))</f>
        <v/>
      </c>
      <c r="EL72" s="54" t="str">
        <f>IF(ISBLANK(Paramètres!$B78),"",COUNTIF(Codes!EN79,1))</f>
        <v/>
      </c>
      <c r="EM72" s="54" t="str">
        <f>IF(ISBLANK(Paramètres!$B78),"",COUNTIF(Codes!EO79,1))</f>
        <v/>
      </c>
      <c r="EN72" s="54" t="str">
        <f>IF(ISBLANK(Paramètres!$B78),"",COUNTIF(Codes!EP79,1))</f>
        <v/>
      </c>
      <c r="EO72" s="54" t="str">
        <f>IF(ISBLANK(Paramètres!$B78),"",COUNTIF(Codes!EQ79,1))</f>
        <v/>
      </c>
      <c r="EP72" s="54" t="str">
        <f>IF(ISBLANK(Paramètres!$B78),"",COUNTIF(Codes!ER79,1))</f>
        <v/>
      </c>
      <c r="EQ72" s="54" t="str">
        <f>IF(ISBLANK(Paramètres!$B78),"",COUNTIF(Codes!ES79,1))</f>
        <v/>
      </c>
      <c r="ER72" s="54" t="str">
        <f>IF(ISBLANK(Paramètres!$B78),"",COUNTIF(Codes!ET79,1))</f>
        <v/>
      </c>
      <c r="ES72" s="54" t="str">
        <f>IF(ISBLANK(Paramètres!$B78),"",COUNTIF(Codes!EU79,1))</f>
        <v/>
      </c>
      <c r="ET72" s="54" t="str">
        <f>IF(ISBLANK(Paramètres!$B78),"",COUNTIF(Codes!EV79,1))</f>
        <v/>
      </c>
      <c r="EU72" s="54" t="str">
        <f>IF(ISBLANK(Paramètres!$B78),"",COUNTIF(Codes!EW79,1))</f>
        <v/>
      </c>
      <c r="EV72" s="54" t="str">
        <f>IF(ISBLANK(Paramètres!$B78),"",COUNTIF(Codes!EX79,1))</f>
        <v/>
      </c>
      <c r="EW72" s="54" t="str">
        <f>IF(ISBLANK(Paramètres!$B78),"",COUNTIF(Codes!EY79,1))</f>
        <v/>
      </c>
      <c r="EX72" s="54" t="str">
        <f>IF(ISBLANK(Paramètres!$B78),"",COUNTIF(Codes!EZ79,1))</f>
        <v/>
      </c>
      <c r="EY72" s="54" t="str">
        <f>IF(ISBLANK(Paramètres!$B78),"",COUNTIF(Codes!FA79,1))</f>
        <v/>
      </c>
      <c r="EZ72" s="54" t="str">
        <f>IF(ISBLANK(Paramètres!$B78),"",COUNTIF(Codes!FB79,1))</f>
        <v/>
      </c>
      <c r="FA72" s="54" t="str">
        <f>IF(ISBLANK(Paramètres!$B78),"",COUNTIF(Codes!FC79,1))</f>
        <v/>
      </c>
      <c r="FB72" s="54" t="str">
        <f>IF(ISBLANK(Paramètres!$B78),"",COUNTIF(Codes!FD79,1))</f>
        <v/>
      </c>
      <c r="FC72" s="54" t="str">
        <f>IF(ISBLANK(Paramètres!$B78),"",COUNTIF(Codes!FE79,1))</f>
        <v/>
      </c>
      <c r="FD72" s="54" t="str">
        <f>IF(ISBLANK(Paramètres!$B78),"",COUNTIF(Codes!FF79,1))</f>
        <v/>
      </c>
      <c r="FE72" s="54" t="str">
        <f>IF(ISBLANK(Paramètres!$B78),"",COUNTIF(Codes!FG79,1))</f>
        <v/>
      </c>
      <c r="FF72" s="54" t="str">
        <f>IF(ISBLANK(Paramètres!$B78),"",COUNTIF(Codes!FH79,1))</f>
        <v/>
      </c>
      <c r="FG72" s="54" t="str">
        <f>IF(ISBLANK(Paramètres!$B78),"",COUNTIF(Codes!FI79,1))</f>
        <v/>
      </c>
      <c r="FH72" s="54" t="str">
        <f>IF(ISBLANK(Paramètres!$B78),"",COUNTIF(Codes!FJ79,1))</f>
        <v/>
      </c>
      <c r="FI72" s="54" t="str">
        <f>IF(ISBLANK(Paramètres!$B78),"",COUNTIF(Codes!FK79,1))</f>
        <v/>
      </c>
      <c r="FJ72" s="54" t="str">
        <f>IF(ISBLANK(Paramètres!$B78),"",COUNTIF(Codes!FL79,1))</f>
        <v/>
      </c>
      <c r="FK72" s="54" t="str">
        <f>IF(ISBLANK(Paramètres!$B78),"",COUNTIF(Codes!FM79,1))</f>
        <v/>
      </c>
      <c r="FL72" s="54" t="str">
        <f>IF(ISBLANK(Paramètres!$B78),"",COUNTIF(Codes!FN79,1))</f>
        <v/>
      </c>
      <c r="FM72" s="54" t="str">
        <f>IF(ISBLANK(Paramètres!$B78),"",COUNTIF(Codes!FO79,1))</f>
        <v/>
      </c>
      <c r="FN72" s="54" t="str">
        <f>IF(ISBLANK(Paramètres!$B78),"",COUNTIF(Codes!FP79,1))</f>
        <v/>
      </c>
      <c r="FO72" s="54" t="str">
        <f>IF(ISBLANK(Paramètres!$B78),"",COUNTIF(Codes!FQ79,1))</f>
        <v/>
      </c>
      <c r="FP72" s="54" t="str">
        <f>IF(ISBLANK(Paramètres!$B78),"",COUNTIF(Codes!FR79,1))</f>
        <v/>
      </c>
      <c r="FQ72" s="54" t="str">
        <f>IF(ISBLANK(Paramètres!$B78),"",COUNTIF(Codes!FS79,1))</f>
        <v/>
      </c>
      <c r="FR72" s="54" t="str">
        <f>IF(ISBLANK(Paramètres!$B78),"",COUNTIF(Codes!FT79,1))</f>
        <v/>
      </c>
      <c r="FS72" s="54" t="str">
        <f>IF(ISBLANK(Paramètres!$B78),"",COUNTIF(Codes!FU79,1))</f>
        <v/>
      </c>
      <c r="FT72" s="54" t="str">
        <f>IF(ISBLANK(Paramètres!$B78),"",COUNTIF(Codes!FV79,1))</f>
        <v/>
      </c>
      <c r="FU72" s="54" t="str">
        <f>IF(ISBLANK(Paramètres!$B78),"",COUNTIF(Codes!FW79,1))</f>
        <v/>
      </c>
      <c r="FV72" s="54" t="str">
        <f>IF(ISBLANK(Paramètres!$B78),"",COUNTIF(Codes!FX79,1))</f>
        <v/>
      </c>
      <c r="FW72" s="54" t="str">
        <f>IF(ISBLANK(Paramètres!$B78),"",COUNTIF(Codes!FY79,1))</f>
        <v/>
      </c>
      <c r="FX72" s="54" t="str">
        <f>IF(ISBLANK(Paramètres!$B78),"",COUNTIF(Codes!FZ79,1))</f>
        <v/>
      </c>
      <c r="FY72" s="54" t="str">
        <f>IF(ISBLANK(Paramètres!$B78),"",COUNTIF(Codes!GA79,1))</f>
        <v/>
      </c>
      <c r="FZ72" s="54" t="str">
        <f>IF(ISBLANK(Paramètres!$B78),"",COUNTIF(Codes!GB79,1))</f>
        <v/>
      </c>
      <c r="GA72" s="54" t="str">
        <f>IF(ISBLANK(Paramètres!$B78),"",COUNTIF(Codes!GC79,1))</f>
        <v/>
      </c>
      <c r="GB72" s="54" t="str">
        <f>IF(ISBLANK(Paramètres!$B78),"",COUNTIF(Codes!GD79,1))</f>
        <v/>
      </c>
      <c r="GC72" s="54" t="str">
        <f>IF(ISBLANK(Paramètres!$B78),"",COUNTIF(Codes!GE79,1))</f>
        <v/>
      </c>
      <c r="GD72" s="54" t="str">
        <f>IF(ISBLANK(Paramètres!$B78),"",COUNTIF(Codes!GF79,1))</f>
        <v/>
      </c>
      <c r="GE72" s="54" t="str">
        <f>IF(ISBLANK(Paramètres!$B78),"",COUNTIF(Codes!GG79,1))</f>
        <v/>
      </c>
      <c r="GF72" s="54" t="str">
        <f>IF(ISBLANK(Paramètres!$B78),"",COUNTIF(Codes!GH79,1))</f>
        <v/>
      </c>
      <c r="GG72" s="54" t="str">
        <f>IF(ISBLANK(Paramètres!$B78),"",COUNTIF(Codes!GI79,1))</f>
        <v/>
      </c>
      <c r="GH72" s="54" t="str">
        <f>IF(ISBLANK(Paramètres!$B78),"",COUNTIF(Codes!GJ79,1))</f>
        <v/>
      </c>
      <c r="GI72" s="54" t="str">
        <f>IF(ISBLANK(Paramètres!$B78),"",COUNTIF(Codes!GK79,1))</f>
        <v/>
      </c>
      <c r="GJ72" s="54" t="str">
        <f>IF(ISBLANK(Paramètres!$B78),"",COUNTIF(Codes!GL79,1))</f>
        <v/>
      </c>
      <c r="GK72" s="54" t="str">
        <f>IF(ISBLANK(Paramètres!$B78),"",COUNTIF(Codes!GM79,1))</f>
        <v/>
      </c>
      <c r="GL72" s="54" t="str">
        <f>IF(ISBLANK(Paramètres!$B78),"",COUNTIF(Codes!GN79,1))</f>
        <v/>
      </c>
      <c r="GM72" s="54" t="str">
        <f>IF(ISBLANK(Paramètres!B78),"",AVERAGE(B72:CX72))</f>
        <v/>
      </c>
      <c r="GN72" s="54" t="str">
        <f>IF(ISBLANK(Paramètres!B78),"",AVERAGE(CY72:GL72))</f>
        <v/>
      </c>
      <c r="GO72" s="54" t="str">
        <f>IF(ISBLANK(Paramètres!B78),"",AVERAGE(C72:GL72))</f>
        <v/>
      </c>
      <c r="GP72" s="54" t="str">
        <f>IF(ISBLANK(Paramètres!B78),"",AVERAGE(CY72:DZ72))</f>
        <v/>
      </c>
      <c r="GQ72" s="54" t="str">
        <f>IF(ISBLANK(Paramètres!B78),"",AVERAGE(EA72:FK72))</f>
        <v/>
      </c>
      <c r="GR72" s="54" t="str">
        <f>IF(ISBLANK(Paramètres!B78),"",AVERAGE(FL72:FW72))</f>
        <v/>
      </c>
      <c r="GS72" s="54" t="str">
        <f>IF(ISBLANK(Paramètres!B78),"",AVERAGE(FX72:GL72))</f>
        <v/>
      </c>
      <c r="GT72" s="54" t="str">
        <f>IF(ISBLANK(Paramètres!B78),"",AVERAGE(Calculs!M72:R72,Calculs!AN72:AY72,Calculs!BE72:BI72,Calculs!BT72:BX72,Calculs!CD72:CO72))</f>
        <v/>
      </c>
      <c r="GU72" s="54" t="str">
        <f>IF(ISBLANK(Paramètres!B78),"",AVERAGE(Calculs!AI72:AM72,Calculs!BJ72:BP72,Calculs!BY72:CC72))</f>
        <v/>
      </c>
      <c r="GV72" s="54" t="str">
        <f>IF(ISBLANK(Paramètres!B78),"",AVERAGE(Calculs!B72:L72,Calculs!S72:AH72,Calculs!AZ72:BD72,Calculs!BQ72:BS72))</f>
        <v/>
      </c>
      <c r="GW72" s="54" t="str">
        <f>IF(ISBLANK(Paramètres!B78),"",AVERAGE(CP72:CX72))</f>
        <v/>
      </c>
    </row>
    <row r="73" spans="1:205" s="23" customFormat="1" ht="24" customHeight="1" thickBot="1" x14ac:dyDescent="0.4">
      <c r="A73" s="266" t="str">
        <f>Codes!C80</f>
        <v/>
      </c>
      <c r="B73" s="54" t="str">
        <f>IF(ISBLANK(Paramètres!$B79),"",COUNTIF(Codes!D80,1))</f>
        <v/>
      </c>
      <c r="C73" s="54" t="str">
        <f>IF(ISBLANK(Paramètres!$B79),"",COUNTIF(Codes!E80,1))</f>
        <v/>
      </c>
      <c r="D73" s="54" t="str">
        <f>IF(ISBLANK(Paramètres!$B79),"",COUNTIF(Codes!F80,1))</f>
        <v/>
      </c>
      <c r="E73" s="54" t="str">
        <f>IF(ISBLANK(Paramètres!$B79),"",COUNTIF(Codes!G80,1))</f>
        <v/>
      </c>
      <c r="F73" s="54" t="str">
        <f>IF(ISBLANK(Paramètres!$B79),"",COUNTIF(Codes!H80,1))</f>
        <v/>
      </c>
      <c r="G73" s="54" t="str">
        <f>IF(ISBLANK(Paramètres!$B79),"",COUNTIF(Codes!I80,1))</f>
        <v/>
      </c>
      <c r="H73" s="54" t="str">
        <f>IF(ISBLANK(Paramètres!$B79),"",COUNTIF(Codes!J80,1))</f>
        <v/>
      </c>
      <c r="I73" s="54" t="str">
        <f>IF(ISBLANK(Paramètres!$B79),"",COUNTIF(Codes!K80,1))</f>
        <v/>
      </c>
      <c r="J73" s="54" t="str">
        <f>IF(ISBLANK(Paramètres!$B79),"",COUNTIF(Codes!L80,1))</f>
        <v/>
      </c>
      <c r="K73" s="54" t="str">
        <f>IF(ISBLANK(Paramètres!$B79),"",COUNTIF(Codes!M80,1))</f>
        <v/>
      </c>
      <c r="L73" s="54" t="str">
        <f>IF(ISBLANK(Paramètres!$B79),"",COUNTIF(Codes!N80,1))</f>
        <v/>
      </c>
      <c r="M73" s="54" t="str">
        <f>IF(ISBLANK(Paramètres!$B79),"",COUNTIF(Codes!O80,1))</f>
        <v/>
      </c>
      <c r="N73" s="54" t="str">
        <f>IF(ISBLANK(Paramètres!$B79),"",COUNTIF(Codes!P80,1))</f>
        <v/>
      </c>
      <c r="O73" s="54" t="str">
        <f>IF(ISBLANK(Paramètres!$B79),"",COUNTIF(Codes!Q80,1))</f>
        <v/>
      </c>
      <c r="P73" s="54" t="str">
        <f>IF(ISBLANK(Paramètres!$B79),"",COUNTIF(Codes!R80,1))</f>
        <v/>
      </c>
      <c r="Q73" s="54" t="str">
        <f>IF(ISBLANK(Paramètres!$B79),"",COUNTIF(Codes!S80,1))</f>
        <v/>
      </c>
      <c r="R73" s="54" t="str">
        <f>IF(ISBLANK(Paramètres!$B79),"",COUNTIF(Codes!T80,1))</f>
        <v/>
      </c>
      <c r="S73" s="54" t="str">
        <f>IF(ISBLANK(Paramètres!$B79),"",COUNTIF(Codes!U80,1))</f>
        <v/>
      </c>
      <c r="T73" s="54" t="str">
        <f>IF(ISBLANK(Paramètres!$B79),"",COUNTIF(Codes!V80,1))</f>
        <v/>
      </c>
      <c r="U73" s="54" t="str">
        <f>IF(ISBLANK(Paramètres!$B79),"",COUNTIF(Codes!W80,1))</f>
        <v/>
      </c>
      <c r="V73" s="54" t="str">
        <f>IF(ISBLANK(Paramètres!$B79),"",COUNTIF(Codes!X80,1))</f>
        <v/>
      </c>
      <c r="W73" s="54" t="str">
        <f>IF(ISBLANK(Paramètres!$B79),"",COUNTIF(Codes!Y80,1))</f>
        <v/>
      </c>
      <c r="X73" s="54" t="str">
        <f>IF(ISBLANK(Paramètres!$B79),"",COUNTIF(Codes!Z80,1))</f>
        <v/>
      </c>
      <c r="Y73" s="54" t="str">
        <f>IF(ISBLANK(Paramètres!$B79),"",COUNTIF(Codes!AA80,1))</f>
        <v/>
      </c>
      <c r="Z73" s="54" t="str">
        <f>IF(ISBLANK(Paramètres!$B79),"",COUNTIF(Codes!AB80,1))</f>
        <v/>
      </c>
      <c r="AA73" s="54" t="str">
        <f>IF(ISBLANK(Paramètres!$B79),"",COUNTIF(Codes!AC80,1))</f>
        <v/>
      </c>
      <c r="AB73" s="54" t="str">
        <f>IF(ISBLANK(Paramètres!$B79),"",COUNTIF(Codes!AD80,1))</f>
        <v/>
      </c>
      <c r="AC73" s="54" t="str">
        <f>IF(ISBLANK(Paramètres!$B79),"",COUNTIF(Codes!AE80,1))</f>
        <v/>
      </c>
      <c r="AD73" s="54" t="str">
        <f>IF(ISBLANK(Paramètres!$B79),"",COUNTIF(Codes!AF80,1))</f>
        <v/>
      </c>
      <c r="AE73" s="54" t="str">
        <f>IF(ISBLANK(Paramètres!$B79),"",COUNTIF(Codes!AG80,1))</f>
        <v/>
      </c>
      <c r="AF73" s="54" t="str">
        <f>IF(ISBLANK(Paramètres!$B79),"",COUNTIF(Codes!AH80,1))</f>
        <v/>
      </c>
      <c r="AG73" s="54" t="str">
        <f>IF(ISBLANK(Paramètres!$B79),"",COUNTIF(Codes!AI80,1))</f>
        <v/>
      </c>
      <c r="AH73" s="54" t="str">
        <f>IF(ISBLANK(Paramètres!$B79),"",COUNTIF(Codes!AJ80,1))</f>
        <v/>
      </c>
      <c r="AI73" s="54" t="str">
        <f>IF(ISBLANK(Paramètres!$B79),"",COUNTIF(Codes!AK80,1))</f>
        <v/>
      </c>
      <c r="AJ73" s="54" t="str">
        <f>IF(ISBLANK(Paramètres!$B79),"",COUNTIF(Codes!AL80,1))</f>
        <v/>
      </c>
      <c r="AK73" s="54" t="str">
        <f>IF(ISBLANK(Paramètres!$B79),"",COUNTIF(Codes!AM80,1))</f>
        <v/>
      </c>
      <c r="AL73" s="54" t="str">
        <f>IF(ISBLANK(Paramètres!$B79),"",COUNTIF(Codes!AN80,1))</f>
        <v/>
      </c>
      <c r="AM73" s="54" t="str">
        <f>IF(ISBLANK(Paramètres!$B79),"",COUNTIF(Codes!AO80,1))</f>
        <v/>
      </c>
      <c r="AN73" s="54" t="str">
        <f>IF(ISBLANK(Paramètres!$B79),"",COUNTIF(Codes!AP80,1))</f>
        <v/>
      </c>
      <c r="AO73" s="54" t="str">
        <f>IF(ISBLANK(Paramètres!$B79),"",COUNTIF(Codes!AQ80,1))</f>
        <v/>
      </c>
      <c r="AP73" s="54" t="str">
        <f>IF(ISBLANK(Paramètres!$B79),"",COUNTIF(Codes!AR80,1))</f>
        <v/>
      </c>
      <c r="AQ73" s="54" t="str">
        <f>IF(ISBLANK(Paramètres!$B79),"",COUNTIF(Codes!AS80,1))</f>
        <v/>
      </c>
      <c r="AR73" s="54" t="str">
        <f>IF(ISBLANK(Paramètres!$B79),"",COUNTIF(Codes!AT80,1))</f>
        <v/>
      </c>
      <c r="AS73" s="54" t="str">
        <f>IF(ISBLANK(Paramètres!$B79),"",COUNTIF(Codes!AU80,1))</f>
        <v/>
      </c>
      <c r="AT73" s="54" t="str">
        <f>IF(ISBLANK(Paramètres!$B79),"",COUNTIF(Codes!AV80,1))</f>
        <v/>
      </c>
      <c r="AU73" s="54" t="str">
        <f>IF(ISBLANK(Paramètres!$B79),"",COUNTIF(Codes!AW80,1))</f>
        <v/>
      </c>
      <c r="AV73" s="54" t="str">
        <f>IF(ISBLANK(Paramètres!$B79),"",COUNTIF(Codes!AX80,1))</f>
        <v/>
      </c>
      <c r="AW73" s="54" t="str">
        <f>IF(ISBLANK(Paramètres!$B79),"",COUNTIF(Codes!AY80,1))</f>
        <v/>
      </c>
      <c r="AX73" s="54" t="str">
        <f>IF(ISBLANK(Paramètres!$B79),"",COUNTIF(Codes!AZ80,1))</f>
        <v/>
      </c>
      <c r="AY73" s="54" t="str">
        <f>IF(ISBLANK(Paramètres!$B79),"",COUNTIF(Codes!BA80,1))</f>
        <v/>
      </c>
      <c r="AZ73" s="54" t="str">
        <f>IF(ISBLANK(Paramètres!$B79),"",COUNTIF(Codes!BB80,1))</f>
        <v/>
      </c>
      <c r="BA73" s="54" t="str">
        <f>IF(ISBLANK(Paramètres!$B79),"",COUNTIF(Codes!BC80,1))</f>
        <v/>
      </c>
      <c r="BB73" s="54" t="str">
        <f>IF(ISBLANK(Paramètres!$B79),"",COUNTIF(Codes!BD80,1))</f>
        <v/>
      </c>
      <c r="BC73" s="54" t="str">
        <f>IF(ISBLANK(Paramètres!$B79),"",COUNTIF(Codes!BE80,1))</f>
        <v/>
      </c>
      <c r="BD73" s="54" t="str">
        <f>IF(ISBLANK(Paramètres!$B79),"",COUNTIF(Codes!BF80,1))</f>
        <v/>
      </c>
      <c r="BE73" s="54" t="str">
        <f>IF(ISBLANK(Paramètres!$B79),"",COUNTIF(Codes!BG80,1))</f>
        <v/>
      </c>
      <c r="BF73" s="54" t="str">
        <f>IF(ISBLANK(Paramètres!$B79),"",COUNTIF(Codes!BH80,1))</f>
        <v/>
      </c>
      <c r="BG73" s="54" t="str">
        <f>IF(ISBLANK(Paramètres!$B79),"",COUNTIF(Codes!BI80,1))</f>
        <v/>
      </c>
      <c r="BH73" s="54" t="str">
        <f>IF(ISBLANK(Paramètres!$B79),"",COUNTIF(Codes!BJ80,1))</f>
        <v/>
      </c>
      <c r="BI73" s="54" t="str">
        <f>IF(ISBLANK(Paramètres!$B79),"",COUNTIF(Codes!BK80,1))</f>
        <v/>
      </c>
      <c r="BJ73" s="54" t="str">
        <f>IF(ISBLANK(Paramètres!$B79),"",COUNTIF(Codes!BL80,1))</f>
        <v/>
      </c>
      <c r="BK73" s="54" t="str">
        <f>IF(ISBLANK(Paramètres!$B79),"",COUNTIF(Codes!BM80,1))</f>
        <v/>
      </c>
      <c r="BL73" s="54" t="str">
        <f>IF(ISBLANK(Paramètres!$B79),"",COUNTIF(Codes!BN80,1))</f>
        <v/>
      </c>
      <c r="BM73" s="54" t="str">
        <f>IF(ISBLANK(Paramètres!$B79),"",COUNTIF(Codes!BO80,1))</f>
        <v/>
      </c>
      <c r="BN73" s="54" t="str">
        <f>IF(ISBLANK(Paramètres!$B79),"",COUNTIF(Codes!BP80,1))</f>
        <v/>
      </c>
      <c r="BO73" s="54" t="str">
        <f>IF(ISBLANK(Paramètres!$B79),"",COUNTIF(Codes!BQ80,1))</f>
        <v/>
      </c>
      <c r="BP73" s="54" t="str">
        <f>IF(ISBLANK(Paramètres!$B79),"",COUNTIF(Codes!BR80,1))</f>
        <v/>
      </c>
      <c r="BQ73" s="54" t="str">
        <f>IF(ISBLANK(Paramètres!$B79),"",COUNTIF(Codes!BS80,1))</f>
        <v/>
      </c>
      <c r="BR73" s="54" t="str">
        <f>IF(ISBLANK(Paramètres!$B79),"",COUNTIF(Codes!BT80,1))</f>
        <v/>
      </c>
      <c r="BS73" s="54" t="str">
        <f>IF(ISBLANK(Paramètres!$B79),"",COUNTIF(Codes!BU80,1))</f>
        <v/>
      </c>
      <c r="BT73" s="54" t="str">
        <f>IF(ISBLANK(Paramètres!$B79),"",COUNTIF(Codes!BV80,1))</f>
        <v/>
      </c>
      <c r="BU73" s="54" t="str">
        <f>IF(ISBLANK(Paramètres!$B79),"",COUNTIF(Codes!BW80,1))</f>
        <v/>
      </c>
      <c r="BV73" s="54" t="str">
        <f>IF(ISBLANK(Paramètres!$B79),"",COUNTIF(Codes!BX80,1))</f>
        <v/>
      </c>
      <c r="BW73" s="54" t="str">
        <f>IF(ISBLANK(Paramètres!$B79),"",COUNTIF(Codes!BY80,1))</f>
        <v/>
      </c>
      <c r="BX73" s="54" t="str">
        <f>IF(ISBLANK(Paramètres!$B79),"",COUNTIF(Codes!BZ80,1))</f>
        <v/>
      </c>
      <c r="BY73" s="54" t="str">
        <f>IF(ISBLANK(Paramètres!$B79),"",COUNTIF(Codes!CA80,1))</f>
        <v/>
      </c>
      <c r="BZ73" s="54" t="str">
        <f>IF(ISBLANK(Paramètres!$B79),"",COUNTIF(Codes!CB80,1))</f>
        <v/>
      </c>
      <c r="CA73" s="54" t="str">
        <f>IF(ISBLANK(Paramètres!$B79),"",COUNTIF(Codes!CC80,1))</f>
        <v/>
      </c>
      <c r="CB73" s="54" t="str">
        <f>IF(ISBLANK(Paramètres!$B79),"",COUNTIF(Codes!CD80,1))</f>
        <v/>
      </c>
      <c r="CC73" s="54" t="str">
        <f>IF(ISBLANK(Paramètres!$B79),"",COUNTIF(Codes!CE80,1))</f>
        <v/>
      </c>
      <c r="CD73" s="54" t="str">
        <f>IF(ISBLANK(Paramètres!$B79),"",COUNTIF(Codes!CF80,1))</f>
        <v/>
      </c>
      <c r="CE73" s="54" t="str">
        <f>IF(ISBLANK(Paramètres!$B79),"",COUNTIF(Codes!CG80,1))</f>
        <v/>
      </c>
      <c r="CF73" s="54" t="str">
        <f>IF(ISBLANK(Paramètres!$B79),"",COUNTIF(Codes!CH80,1))</f>
        <v/>
      </c>
      <c r="CG73" s="54" t="str">
        <f>IF(ISBLANK(Paramètres!$B79),"",COUNTIF(Codes!CI80,1))</f>
        <v/>
      </c>
      <c r="CH73" s="54" t="str">
        <f>IF(ISBLANK(Paramètres!$B79),"",COUNTIF(Codes!CJ80,1))</f>
        <v/>
      </c>
      <c r="CI73" s="54" t="str">
        <f>IF(ISBLANK(Paramètres!$B79),"",COUNTIF(Codes!CK80,1))</f>
        <v/>
      </c>
      <c r="CJ73" s="54" t="str">
        <f>IF(ISBLANK(Paramètres!$B79),"",COUNTIF(Codes!CL80,1))</f>
        <v/>
      </c>
      <c r="CK73" s="54" t="str">
        <f>IF(ISBLANK(Paramètres!$B79),"",COUNTIF(Codes!CM80,1))</f>
        <v/>
      </c>
      <c r="CL73" s="54" t="str">
        <f>IF(ISBLANK(Paramètres!$B79),"",COUNTIF(Codes!CN80,1))</f>
        <v/>
      </c>
      <c r="CM73" s="54" t="str">
        <f>IF(ISBLANK(Paramètres!$B79),"",COUNTIF(Codes!CO80,1))</f>
        <v/>
      </c>
      <c r="CN73" s="54" t="str">
        <f>IF(ISBLANK(Paramètres!$B79),"",COUNTIF(Codes!CP80,1))</f>
        <v/>
      </c>
      <c r="CO73" s="54" t="str">
        <f>IF(ISBLANK(Paramètres!$B79),"",COUNTIF(Codes!CQ80,1))</f>
        <v/>
      </c>
      <c r="CP73" s="54" t="str">
        <f>IF(ISBLANK(Paramètres!$B79),"",COUNTIF(Codes!CR80,1))</f>
        <v/>
      </c>
      <c r="CQ73" s="54" t="str">
        <f>IF(ISBLANK(Paramètres!$B79),"",COUNTIF(Codes!CS80,1))</f>
        <v/>
      </c>
      <c r="CR73" s="54" t="str">
        <f>IF(ISBLANK(Paramètres!$B79),"",COUNTIF(Codes!CT80,1))</f>
        <v/>
      </c>
      <c r="CS73" s="54" t="str">
        <f>IF(ISBLANK(Paramètres!$B79),"",COUNTIF(Codes!CU80,1))</f>
        <v/>
      </c>
      <c r="CT73" s="54" t="str">
        <f>IF(ISBLANK(Paramètres!$B79),"",COUNTIF(Codes!CV80,1))</f>
        <v/>
      </c>
      <c r="CU73" s="54" t="str">
        <f>IF(ISBLANK(Paramètres!$B79),"",COUNTIF(Codes!CW80,1))</f>
        <v/>
      </c>
      <c r="CV73" s="54" t="str">
        <f>IF(ISBLANK(Paramètres!$B79),"",COUNTIF(Codes!CX80,1))</f>
        <v/>
      </c>
      <c r="CW73" s="54" t="str">
        <f>IF(ISBLANK(Paramètres!$B79),"",COUNTIF(Codes!CY80,1))</f>
        <v/>
      </c>
      <c r="CX73" s="54" t="str">
        <f>IF(ISBLANK(Paramètres!$B79),"",COUNTIF(Codes!CZ80,1))</f>
        <v/>
      </c>
      <c r="CY73" s="54" t="str">
        <f>IF(ISBLANK(Paramètres!$B79),"",COUNTIF(Codes!DA80,1))</f>
        <v/>
      </c>
      <c r="CZ73" s="54" t="str">
        <f>IF(ISBLANK(Paramètres!$B79),"",COUNTIF(Codes!DB80,1))</f>
        <v/>
      </c>
      <c r="DA73" s="54" t="str">
        <f>IF(ISBLANK(Paramètres!$B79),"",COUNTIF(Codes!DC80,1))</f>
        <v/>
      </c>
      <c r="DB73" s="54" t="str">
        <f>IF(ISBLANK(Paramètres!$B79),"",COUNTIF(Codes!DD80,1))</f>
        <v/>
      </c>
      <c r="DC73" s="54" t="str">
        <f>IF(ISBLANK(Paramètres!$B79),"",COUNTIF(Codes!DE80,1))</f>
        <v/>
      </c>
      <c r="DD73" s="54" t="str">
        <f>IF(ISBLANK(Paramètres!$B79),"",COUNTIF(Codes!DF80,1))</f>
        <v/>
      </c>
      <c r="DE73" s="54" t="str">
        <f>IF(ISBLANK(Paramètres!$B79),"",COUNTIF(Codes!DG80,1))</f>
        <v/>
      </c>
      <c r="DF73" s="54" t="str">
        <f>IF(ISBLANK(Paramètres!$B79),"",COUNTIF(Codes!DH80,1))</f>
        <v/>
      </c>
      <c r="DG73" s="54" t="str">
        <f>IF(ISBLANK(Paramètres!$B79),"",COUNTIF(Codes!DI80,1))</f>
        <v/>
      </c>
      <c r="DH73" s="54" t="str">
        <f>IF(ISBLANK(Paramètres!$B79),"",COUNTIF(Codes!DJ80,1))</f>
        <v/>
      </c>
      <c r="DI73" s="54" t="str">
        <f>IF(ISBLANK(Paramètres!$B79),"",COUNTIF(Codes!DK80,1))</f>
        <v/>
      </c>
      <c r="DJ73" s="54" t="str">
        <f>IF(ISBLANK(Paramètres!$B79),"",COUNTIF(Codes!DL80,1))</f>
        <v/>
      </c>
      <c r="DK73" s="54" t="str">
        <f>IF(ISBLANK(Paramètres!$B79),"",COUNTIF(Codes!DM80,1))</f>
        <v/>
      </c>
      <c r="DL73" s="54" t="str">
        <f>IF(ISBLANK(Paramètres!$B79),"",COUNTIF(Codes!DN80,1))</f>
        <v/>
      </c>
      <c r="DM73" s="54" t="str">
        <f>IF(ISBLANK(Paramètres!$B79),"",COUNTIF(Codes!DO80,1))</f>
        <v/>
      </c>
      <c r="DN73" s="54" t="str">
        <f>IF(ISBLANK(Paramètres!$B79),"",COUNTIF(Codes!DP80,1))</f>
        <v/>
      </c>
      <c r="DO73" s="54" t="str">
        <f>IF(ISBLANK(Paramètres!$B79),"",COUNTIF(Codes!DQ80,1))</f>
        <v/>
      </c>
      <c r="DP73" s="54" t="str">
        <f>IF(ISBLANK(Paramètres!$B79),"",COUNTIF(Codes!DR80,1))</f>
        <v/>
      </c>
      <c r="DQ73" s="54" t="str">
        <f>IF(ISBLANK(Paramètres!$B79),"",COUNTIF(Codes!DS80,1))</f>
        <v/>
      </c>
      <c r="DR73" s="54" t="str">
        <f>IF(ISBLANK(Paramètres!$B79),"",COUNTIF(Codes!DT80,1))</f>
        <v/>
      </c>
      <c r="DS73" s="54" t="str">
        <f>IF(ISBLANK(Paramètres!$B79),"",COUNTIF(Codes!DU80,1))</f>
        <v/>
      </c>
      <c r="DT73" s="54" t="str">
        <f>IF(ISBLANK(Paramètres!$B79),"",COUNTIF(Codes!DV80,1))</f>
        <v/>
      </c>
      <c r="DU73" s="54" t="str">
        <f>IF(ISBLANK(Paramètres!$B79),"",COUNTIF(Codes!DW80,1))</f>
        <v/>
      </c>
      <c r="DV73" s="54" t="str">
        <f>IF(ISBLANK(Paramètres!$B79),"",COUNTIF(Codes!DX80,1))</f>
        <v/>
      </c>
      <c r="DW73" s="54" t="str">
        <f>IF(ISBLANK(Paramètres!$B79),"",COUNTIF(Codes!DY80,1))</f>
        <v/>
      </c>
      <c r="DX73" s="54" t="str">
        <f>IF(ISBLANK(Paramètres!$B79),"",COUNTIF(Codes!DZ80,1))</f>
        <v/>
      </c>
      <c r="DY73" s="54" t="str">
        <f>IF(ISBLANK(Paramètres!$B79),"",COUNTIF(Codes!EA80,1))</f>
        <v/>
      </c>
      <c r="DZ73" s="54" t="str">
        <f>IF(ISBLANK(Paramètres!$B79),"",COUNTIF(Codes!EB80,1))</f>
        <v/>
      </c>
      <c r="EA73" s="54" t="str">
        <f>IF(ISBLANK(Paramètres!$B79),"",COUNTIF(Codes!EC80,1))</f>
        <v/>
      </c>
      <c r="EB73" s="54" t="str">
        <f>IF(ISBLANK(Paramètres!$B79),"",COUNTIF(Codes!ED80,1))</f>
        <v/>
      </c>
      <c r="EC73" s="54" t="str">
        <f>IF(ISBLANK(Paramètres!$B79),"",COUNTIF(Codes!EE80,1))</f>
        <v/>
      </c>
      <c r="ED73" s="54" t="str">
        <f>IF(ISBLANK(Paramètres!$B79),"",COUNTIF(Codes!EF80,1))</f>
        <v/>
      </c>
      <c r="EE73" s="54" t="str">
        <f>IF(ISBLANK(Paramètres!$B79),"",COUNTIF(Codes!EG80,1))</f>
        <v/>
      </c>
      <c r="EF73" s="54" t="str">
        <f>IF(ISBLANK(Paramètres!$B79),"",COUNTIF(Codes!EH80,1))</f>
        <v/>
      </c>
      <c r="EG73" s="54" t="str">
        <f>IF(ISBLANK(Paramètres!$B79),"",COUNTIF(Codes!EI80,1))</f>
        <v/>
      </c>
      <c r="EH73" s="54" t="str">
        <f>IF(ISBLANK(Paramètres!$B79),"",COUNTIF(Codes!EJ80,1))</f>
        <v/>
      </c>
      <c r="EI73" s="54" t="str">
        <f>IF(ISBLANK(Paramètres!$B79),"",COUNTIF(Codes!EK80,1))</f>
        <v/>
      </c>
      <c r="EJ73" s="54" t="str">
        <f>IF(ISBLANK(Paramètres!$B79),"",COUNTIF(Codes!EL80,1))</f>
        <v/>
      </c>
      <c r="EK73" s="54" t="str">
        <f>IF(ISBLANK(Paramètres!$B79),"",COUNTIF(Codes!EM80,1))</f>
        <v/>
      </c>
      <c r="EL73" s="54" t="str">
        <f>IF(ISBLANK(Paramètres!$B79),"",COUNTIF(Codes!EN80,1))</f>
        <v/>
      </c>
      <c r="EM73" s="54" t="str">
        <f>IF(ISBLANK(Paramètres!$B79),"",COUNTIF(Codes!EO80,1))</f>
        <v/>
      </c>
      <c r="EN73" s="54" t="str">
        <f>IF(ISBLANK(Paramètres!$B79),"",COUNTIF(Codes!EP80,1))</f>
        <v/>
      </c>
      <c r="EO73" s="54" t="str">
        <f>IF(ISBLANK(Paramètres!$B79),"",COUNTIF(Codes!EQ80,1))</f>
        <v/>
      </c>
      <c r="EP73" s="54" t="str">
        <f>IF(ISBLANK(Paramètres!$B79),"",COUNTIF(Codes!ER80,1))</f>
        <v/>
      </c>
      <c r="EQ73" s="54" t="str">
        <f>IF(ISBLANK(Paramètres!$B79),"",COUNTIF(Codes!ES80,1))</f>
        <v/>
      </c>
      <c r="ER73" s="54" t="str">
        <f>IF(ISBLANK(Paramètres!$B79),"",COUNTIF(Codes!ET80,1))</f>
        <v/>
      </c>
      <c r="ES73" s="54" t="str">
        <f>IF(ISBLANK(Paramètres!$B79),"",COUNTIF(Codes!EU80,1))</f>
        <v/>
      </c>
      <c r="ET73" s="54" t="str">
        <f>IF(ISBLANK(Paramètres!$B79),"",COUNTIF(Codes!EV80,1))</f>
        <v/>
      </c>
      <c r="EU73" s="54" t="str">
        <f>IF(ISBLANK(Paramètres!$B79),"",COUNTIF(Codes!EW80,1))</f>
        <v/>
      </c>
      <c r="EV73" s="54" t="str">
        <f>IF(ISBLANK(Paramètres!$B79),"",COUNTIF(Codes!EX80,1))</f>
        <v/>
      </c>
      <c r="EW73" s="54" t="str">
        <f>IF(ISBLANK(Paramètres!$B79),"",COUNTIF(Codes!EY80,1))</f>
        <v/>
      </c>
      <c r="EX73" s="54" t="str">
        <f>IF(ISBLANK(Paramètres!$B79),"",COUNTIF(Codes!EZ80,1))</f>
        <v/>
      </c>
      <c r="EY73" s="54" t="str">
        <f>IF(ISBLANK(Paramètres!$B79),"",COUNTIF(Codes!FA80,1))</f>
        <v/>
      </c>
      <c r="EZ73" s="54" t="str">
        <f>IF(ISBLANK(Paramètres!$B79),"",COUNTIF(Codes!FB80,1))</f>
        <v/>
      </c>
      <c r="FA73" s="54" t="str">
        <f>IF(ISBLANK(Paramètres!$B79),"",COUNTIF(Codes!FC80,1))</f>
        <v/>
      </c>
      <c r="FB73" s="54" t="str">
        <f>IF(ISBLANK(Paramètres!$B79),"",COUNTIF(Codes!FD80,1))</f>
        <v/>
      </c>
      <c r="FC73" s="54" t="str">
        <f>IF(ISBLANK(Paramètres!$B79),"",COUNTIF(Codes!FE80,1))</f>
        <v/>
      </c>
      <c r="FD73" s="54" t="str">
        <f>IF(ISBLANK(Paramètres!$B79),"",COUNTIF(Codes!FF80,1))</f>
        <v/>
      </c>
      <c r="FE73" s="54" t="str">
        <f>IF(ISBLANK(Paramètres!$B79),"",COUNTIF(Codes!FG80,1))</f>
        <v/>
      </c>
      <c r="FF73" s="54" t="str">
        <f>IF(ISBLANK(Paramètres!$B79),"",COUNTIF(Codes!FH80,1))</f>
        <v/>
      </c>
      <c r="FG73" s="54" t="str">
        <f>IF(ISBLANK(Paramètres!$B79),"",COUNTIF(Codes!FI80,1))</f>
        <v/>
      </c>
      <c r="FH73" s="54" t="str">
        <f>IF(ISBLANK(Paramètres!$B79),"",COUNTIF(Codes!FJ80,1))</f>
        <v/>
      </c>
      <c r="FI73" s="54" t="str">
        <f>IF(ISBLANK(Paramètres!$B79),"",COUNTIF(Codes!FK80,1))</f>
        <v/>
      </c>
      <c r="FJ73" s="54" t="str">
        <f>IF(ISBLANK(Paramètres!$B79),"",COUNTIF(Codes!FL80,1))</f>
        <v/>
      </c>
      <c r="FK73" s="54" t="str">
        <f>IF(ISBLANK(Paramètres!$B79),"",COUNTIF(Codes!FM80,1))</f>
        <v/>
      </c>
      <c r="FL73" s="54" t="str">
        <f>IF(ISBLANK(Paramètres!$B79),"",COUNTIF(Codes!FN80,1))</f>
        <v/>
      </c>
      <c r="FM73" s="54" t="str">
        <f>IF(ISBLANK(Paramètres!$B79),"",COUNTIF(Codes!FO80,1))</f>
        <v/>
      </c>
      <c r="FN73" s="54" t="str">
        <f>IF(ISBLANK(Paramètres!$B79),"",COUNTIF(Codes!FP80,1))</f>
        <v/>
      </c>
      <c r="FO73" s="54" t="str">
        <f>IF(ISBLANK(Paramètres!$B79),"",COUNTIF(Codes!FQ80,1))</f>
        <v/>
      </c>
      <c r="FP73" s="54" t="str">
        <f>IF(ISBLANK(Paramètres!$B79),"",COUNTIF(Codes!FR80,1))</f>
        <v/>
      </c>
      <c r="FQ73" s="54" t="str">
        <f>IF(ISBLANK(Paramètres!$B79),"",COUNTIF(Codes!FS80,1))</f>
        <v/>
      </c>
      <c r="FR73" s="54" t="str">
        <f>IF(ISBLANK(Paramètres!$B79),"",COUNTIF(Codes!FT80,1))</f>
        <v/>
      </c>
      <c r="FS73" s="54" t="str">
        <f>IF(ISBLANK(Paramètres!$B79),"",COUNTIF(Codes!FU80,1))</f>
        <v/>
      </c>
      <c r="FT73" s="54" t="str">
        <f>IF(ISBLANK(Paramètres!$B79),"",COUNTIF(Codes!FV80,1))</f>
        <v/>
      </c>
      <c r="FU73" s="54" t="str">
        <f>IF(ISBLANK(Paramètres!$B79),"",COUNTIF(Codes!FW80,1))</f>
        <v/>
      </c>
      <c r="FV73" s="54" t="str">
        <f>IF(ISBLANK(Paramètres!$B79),"",COUNTIF(Codes!FX80,1))</f>
        <v/>
      </c>
      <c r="FW73" s="54" t="str">
        <f>IF(ISBLANK(Paramètres!$B79),"",COUNTIF(Codes!FY80,1))</f>
        <v/>
      </c>
      <c r="FX73" s="54" t="str">
        <f>IF(ISBLANK(Paramètres!$B79),"",COUNTIF(Codes!FZ80,1))</f>
        <v/>
      </c>
      <c r="FY73" s="54" t="str">
        <f>IF(ISBLANK(Paramètres!$B79),"",COUNTIF(Codes!GA80,1))</f>
        <v/>
      </c>
      <c r="FZ73" s="54" t="str">
        <f>IF(ISBLANK(Paramètres!$B79),"",COUNTIF(Codes!GB80,1))</f>
        <v/>
      </c>
      <c r="GA73" s="54" t="str">
        <f>IF(ISBLANK(Paramètres!$B79),"",COUNTIF(Codes!GC80,1))</f>
        <v/>
      </c>
      <c r="GB73" s="54" t="str">
        <f>IF(ISBLANK(Paramètres!$B79),"",COUNTIF(Codes!GD80,1))</f>
        <v/>
      </c>
      <c r="GC73" s="54" t="str">
        <f>IF(ISBLANK(Paramètres!$B79),"",COUNTIF(Codes!GE80,1))</f>
        <v/>
      </c>
      <c r="GD73" s="54" t="str">
        <f>IF(ISBLANK(Paramètres!$B79),"",COUNTIF(Codes!GF80,1))</f>
        <v/>
      </c>
      <c r="GE73" s="54" t="str">
        <f>IF(ISBLANK(Paramètres!$B79),"",COUNTIF(Codes!GG80,1))</f>
        <v/>
      </c>
      <c r="GF73" s="54" t="str">
        <f>IF(ISBLANK(Paramètres!$B79),"",COUNTIF(Codes!GH80,1))</f>
        <v/>
      </c>
      <c r="GG73" s="54" t="str">
        <f>IF(ISBLANK(Paramètres!$B79),"",COUNTIF(Codes!GI80,1))</f>
        <v/>
      </c>
      <c r="GH73" s="54" t="str">
        <f>IF(ISBLANK(Paramètres!$B79),"",COUNTIF(Codes!GJ80,1))</f>
        <v/>
      </c>
      <c r="GI73" s="54" t="str">
        <f>IF(ISBLANK(Paramètres!$B79),"",COUNTIF(Codes!GK80,1))</f>
        <v/>
      </c>
      <c r="GJ73" s="54" t="str">
        <f>IF(ISBLANK(Paramètres!$B79),"",COUNTIF(Codes!GL80,1))</f>
        <v/>
      </c>
      <c r="GK73" s="54" t="str">
        <f>IF(ISBLANK(Paramètres!$B79),"",COUNTIF(Codes!GM80,1))</f>
        <v/>
      </c>
      <c r="GL73" s="54" t="str">
        <f>IF(ISBLANK(Paramètres!$B79),"",COUNTIF(Codes!GN80,1))</f>
        <v/>
      </c>
      <c r="GM73" s="54" t="str">
        <f>IF(ISBLANK(Paramètres!B79),"",AVERAGE(B73:CX73))</f>
        <v/>
      </c>
      <c r="GN73" s="54" t="str">
        <f>IF(ISBLANK(Paramètres!B79),"",AVERAGE(CY73:GL73))</f>
        <v/>
      </c>
      <c r="GO73" s="54" t="str">
        <f>IF(ISBLANK(Paramètres!B79),"",AVERAGE(C73:GL73))</f>
        <v/>
      </c>
      <c r="GP73" s="54" t="str">
        <f>IF(ISBLANK(Paramètres!B79),"",AVERAGE(CY73:DZ73))</f>
        <v/>
      </c>
      <c r="GQ73" s="54" t="str">
        <f>IF(ISBLANK(Paramètres!B79),"",AVERAGE(EA73:FK73))</f>
        <v/>
      </c>
      <c r="GR73" s="54" t="str">
        <f>IF(ISBLANK(Paramètres!B79),"",AVERAGE(FL73:FW73))</f>
        <v/>
      </c>
      <c r="GS73" s="54" t="str">
        <f>IF(ISBLANK(Paramètres!B79),"",AVERAGE(FX73:GL73))</f>
        <v/>
      </c>
      <c r="GT73" s="54" t="str">
        <f>IF(ISBLANK(Paramètres!B79),"",AVERAGE(Calculs!M73:R73,Calculs!AN73:AY73,Calculs!BE73:BI73,Calculs!BT73:BX73,Calculs!CD73:CO73))</f>
        <v/>
      </c>
      <c r="GU73" s="54" t="str">
        <f>IF(ISBLANK(Paramètres!B79),"",AVERAGE(Calculs!AI73:AM73,Calculs!BJ73:BP73,Calculs!BY73:CC73))</f>
        <v/>
      </c>
      <c r="GV73" s="54" t="str">
        <f>IF(ISBLANK(Paramètres!B79),"",AVERAGE(Calculs!B73:L73,Calculs!S73:AH73,Calculs!AZ73:BD73,Calculs!BQ73:BS73))</f>
        <v/>
      </c>
      <c r="GW73" s="54" t="str">
        <f>IF(ISBLANK(Paramètres!B79),"",AVERAGE(CP73:CX73))</f>
        <v/>
      </c>
    </row>
    <row r="74" spans="1:205" s="23" customFormat="1" ht="24" customHeight="1" thickBot="1" x14ac:dyDescent="0.4">
      <c r="A74" s="266" t="str">
        <f>Codes!C81</f>
        <v/>
      </c>
      <c r="B74" s="54" t="str">
        <f>IF(ISBLANK(Paramètres!$B80),"",COUNTIF(Codes!D81,1))</f>
        <v/>
      </c>
      <c r="C74" s="54" t="str">
        <f>IF(ISBLANK(Paramètres!$B80),"",COUNTIF(Codes!E81,1))</f>
        <v/>
      </c>
      <c r="D74" s="54" t="str">
        <f>IF(ISBLANK(Paramètres!$B80),"",COUNTIF(Codes!F81,1))</f>
        <v/>
      </c>
      <c r="E74" s="54" t="str">
        <f>IF(ISBLANK(Paramètres!$B80),"",COUNTIF(Codes!G81,1))</f>
        <v/>
      </c>
      <c r="F74" s="54" t="str">
        <f>IF(ISBLANK(Paramètres!$B80),"",COUNTIF(Codes!H81,1))</f>
        <v/>
      </c>
      <c r="G74" s="54" t="str">
        <f>IF(ISBLANK(Paramètres!$B80),"",COUNTIF(Codes!I81,1))</f>
        <v/>
      </c>
      <c r="H74" s="54" t="str">
        <f>IF(ISBLANK(Paramètres!$B80),"",COUNTIF(Codes!J81,1))</f>
        <v/>
      </c>
      <c r="I74" s="54" t="str">
        <f>IF(ISBLANK(Paramètres!$B80),"",COUNTIF(Codes!K81,1))</f>
        <v/>
      </c>
      <c r="J74" s="54" t="str">
        <f>IF(ISBLANK(Paramètres!$B80),"",COUNTIF(Codes!L81,1))</f>
        <v/>
      </c>
      <c r="K74" s="54" t="str">
        <f>IF(ISBLANK(Paramètres!$B80),"",COUNTIF(Codes!M81,1))</f>
        <v/>
      </c>
      <c r="L74" s="54" t="str">
        <f>IF(ISBLANK(Paramètres!$B80),"",COUNTIF(Codes!N81,1))</f>
        <v/>
      </c>
      <c r="M74" s="54" t="str">
        <f>IF(ISBLANK(Paramètres!$B80),"",COUNTIF(Codes!O81,1))</f>
        <v/>
      </c>
      <c r="N74" s="54" t="str">
        <f>IF(ISBLANK(Paramètres!$B80),"",COUNTIF(Codes!P81,1))</f>
        <v/>
      </c>
      <c r="O74" s="54" t="str">
        <f>IF(ISBLANK(Paramètres!$B80),"",COUNTIF(Codes!Q81,1))</f>
        <v/>
      </c>
      <c r="P74" s="54" t="str">
        <f>IF(ISBLANK(Paramètres!$B80),"",COUNTIF(Codes!R81,1))</f>
        <v/>
      </c>
      <c r="Q74" s="54" t="str">
        <f>IF(ISBLANK(Paramètres!$B80),"",COUNTIF(Codes!S81,1))</f>
        <v/>
      </c>
      <c r="R74" s="54" t="str">
        <f>IF(ISBLANK(Paramètres!$B80),"",COUNTIF(Codes!T81,1))</f>
        <v/>
      </c>
      <c r="S74" s="54" t="str">
        <f>IF(ISBLANK(Paramètres!$B80),"",COUNTIF(Codes!U81,1))</f>
        <v/>
      </c>
      <c r="T74" s="54" t="str">
        <f>IF(ISBLANK(Paramètres!$B80),"",COUNTIF(Codes!V81,1))</f>
        <v/>
      </c>
      <c r="U74" s="54" t="str">
        <f>IF(ISBLANK(Paramètres!$B80),"",COUNTIF(Codes!W81,1))</f>
        <v/>
      </c>
      <c r="V74" s="54" t="str">
        <f>IF(ISBLANK(Paramètres!$B80),"",COUNTIF(Codes!X81,1))</f>
        <v/>
      </c>
      <c r="W74" s="54" t="str">
        <f>IF(ISBLANK(Paramètres!$B80),"",COUNTIF(Codes!Y81,1))</f>
        <v/>
      </c>
      <c r="X74" s="54" t="str">
        <f>IF(ISBLANK(Paramètres!$B80),"",COUNTIF(Codes!Z81,1))</f>
        <v/>
      </c>
      <c r="Y74" s="54" t="str">
        <f>IF(ISBLANK(Paramètres!$B80),"",COUNTIF(Codes!AA81,1))</f>
        <v/>
      </c>
      <c r="Z74" s="54" t="str">
        <f>IF(ISBLANK(Paramètres!$B80),"",COUNTIF(Codes!AB81,1))</f>
        <v/>
      </c>
      <c r="AA74" s="54" t="str">
        <f>IF(ISBLANK(Paramètres!$B80),"",COUNTIF(Codes!AC81,1))</f>
        <v/>
      </c>
      <c r="AB74" s="54" t="str">
        <f>IF(ISBLANK(Paramètres!$B80),"",COUNTIF(Codes!AD81,1))</f>
        <v/>
      </c>
      <c r="AC74" s="54" t="str">
        <f>IF(ISBLANK(Paramètres!$B80),"",COUNTIF(Codes!AE81,1))</f>
        <v/>
      </c>
      <c r="AD74" s="54" t="str">
        <f>IF(ISBLANK(Paramètres!$B80),"",COUNTIF(Codes!AF81,1))</f>
        <v/>
      </c>
      <c r="AE74" s="54" t="str">
        <f>IF(ISBLANK(Paramètres!$B80),"",COUNTIF(Codes!AG81,1))</f>
        <v/>
      </c>
      <c r="AF74" s="54" t="str">
        <f>IF(ISBLANK(Paramètres!$B80),"",COUNTIF(Codes!AH81,1))</f>
        <v/>
      </c>
      <c r="AG74" s="54" t="str">
        <f>IF(ISBLANK(Paramètres!$B80),"",COUNTIF(Codes!AI81,1))</f>
        <v/>
      </c>
      <c r="AH74" s="54" t="str">
        <f>IF(ISBLANK(Paramètres!$B80),"",COUNTIF(Codes!AJ81,1))</f>
        <v/>
      </c>
      <c r="AI74" s="54" t="str">
        <f>IF(ISBLANK(Paramètres!$B80),"",COUNTIF(Codes!AK81,1))</f>
        <v/>
      </c>
      <c r="AJ74" s="54" t="str">
        <f>IF(ISBLANK(Paramètres!$B80),"",COUNTIF(Codes!AL81,1))</f>
        <v/>
      </c>
      <c r="AK74" s="54" t="str">
        <f>IF(ISBLANK(Paramètres!$B80),"",COUNTIF(Codes!AM81,1))</f>
        <v/>
      </c>
      <c r="AL74" s="54" t="str">
        <f>IF(ISBLANK(Paramètres!$B80),"",COUNTIF(Codes!AN81,1))</f>
        <v/>
      </c>
      <c r="AM74" s="54" t="str">
        <f>IF(ISBLANK(Paramètres!$B80),"",COUNTIF(Codes!AO81,1))</f>
        <v/>
      </c>
      <c r="AN74" s="54" t="str">
        <f>IF(ISBLANK(Paramètres!$B80),"",COUNTIF(Codes!AP81,1))</f>
        <v/>
      </c>
      <c r="AO74" s="54" t="str">
        <f>IF(ISBLANK(Paramètres!$B80),"",COUNTIF(Codes!AQ81,1))</f>
        <v/>
      </c>
      <c r="AP74" s="54" t="str">
        <f>IF(ISBLANK(Paramètres!$B80),"",COUNTIF(Codes!AR81,1))</f>
        <v/>
      </c>
      <c r="AQ74" s="54" t="str">
        <f>IF(ISBLANK(Paramètres!$B80),"",COUNTIF(Codes!AS81,1))</f>
        <v/>
      </c>
      <c r="AR74" s="54" t="str">
        <f>IF(ISBLANK(Paramètres!$B80),"",COUNTIF(Codes!AT81,1))</f>
        <v/>
      </c>
      <c r="AS74" s="54" t="str">
        <f>IF(ISBLANK(Paramètres!$B80),"",COUNTIF(Codes!AU81,1))</f>
        <v/>
      </c>
      <c r="AT74" s="54" t="str">
        <f>IF(ISBLANK(Paramètres!$B80),"",COUNTIF(Codes!AV81,1))</f>
        <v/>
      </c>
      <c r="AU74" s="54" t="str">
        <f>IF(ISBLANK(Paramètres!$B80),"",COUNTIF(Codes!AW81,1))</f>
        <v/>
      </c>
      <c r="AV74" s="54" t="str">
        <f>IF(ISBLANK(Paramètres!$B80),"",COUNTIF(Codes!AX81,1))</f>
        <v/>
      </c>
      <c r="AW74" s="54" t="str">
        <f>IF(ISBLANK(Paramètres!$B80),"",COUNTIF(Codes!AY81,1))</f>
        <v/>
      </c>
      <c r="AX74" s="54" t="str">
        <f>IF(ISBLANK(Paramètres!$B80),"",COUNTIF(Codes!AZ81,1))</f>
        <v/>
      </c>
      <c r="AY74" s="54" t="str">
        <f>IF(ISBLANK(Paramètres!$B80),"",COUNTIF(Codes!BA81,1))</f>
        <v/>
      </c>
      <c r="AZ74" s="54" t="str">
        <f>IF(ISBLANK(Paramètres!$B80),"",COUNTIF(Codes!BB81,1))</f>
        <v/>
      </c>
      <c r="BA74" s="54" t="str">
        <f>IF(ISBLANK(Paramètres!$B80),"",COUNTIF(Codes!BC81,1))</f>
        <v/>
      </c>
      <c r="BB74" s="54" t="str">
        <f>IF(ISBLANK(Paramètres!$B80),"",COUNTIF(Codes!BD81,1))</f>
        <v/>
      </c>
      <c r="BC74" s="54" t="str">
        <f>IF(ISBLANK(Paramètres!$B80),"",COUNTIF(Codes!BE81,1))</f>
        <v/>
      </c>
      <c r="BD74" s="54" t="str">
        <f>IF(ISBLANK(Paramètres!$B80),"",COUNTIF(Codes!BF81,1))</f>
        <v/>
      </c>
      <c r="BE74" s="54" t="str">
        <f>IF(ISBLANK(Paramètres!$B80),"",COUNTIF(Codes!BG81,1))</f>
        <v/>
      </c>
      <c r="BF74" s="54" t="str">
        <f>IF(ISBLANK(Paramètres!$B80),"",COUNTIF(Codes!BH81,1))</f>
        <v/>
      </c>
      <c r="BG74" s="54" t="str">
        <f>IF(ISBLANK(Paramètres!$B80),"",COUNTIF(Codes!BI81,1))</f>
        <v/>
      </c>
      <c r="BH74" s="54" t="str">
        <f>IF(ISBLANK(Paramètres!$B80),"",COUNTIF(Codes!BJ81,1))</f>
        <v/>
      </c>
      <c r="BI74" s="54" t="str">
        <f>IF(ISBLANK(Paramètres!$B80),"",COUNTIF(Codes!BK81,1))</f>
        <v/>
      </c>
      <c r="BJ74" s="54" t="str">
        <f>IF(ISBLANK(Paramètres!$B80),"",COUNTIF(Codes!BL81,1))</f>
        <v/>
      </c>
      <c r="BK74" s="54" t="str">
        <f>IF(ISBLANK(Paramètres!$B80),"",COUNTIF(Codes!BM81,1))</f>
        <v/>
      </c>
      <c r="BL74" s="54" t="str">
        <f>IF(ISBLANK(Paramètres!$B80),"",COUNTIF(Codes!BN81,1))</f>
        <v/>
      </c>
      <c r="BM74" s="54" t="str">
        <f>IF(ISBLANK(Paramètres!$B80),"",COUNTIF(Codes!BO81,1))</f>
        <v/>
      </c>
      <c r="BN74" s="54" t="str">
        <f>IF(ISBLANK(Paramètres!$B80),"",COUNTIF(Codes!BP81,1))</f>
        <v/>
      </c>
      <c r="BO74" s="54" t="str">
        <f>IF(ISBLANK(Paramètres!$B80),"",COUNTIF(Codes!BQ81,1))</f>
        <v/>
      </c>
      <c r="BP74" s="54" t="str">
        <f>IF(ISBLANK(Paramètres!$B80),"",COUNTIF(Codes!BR81,1))</f>
        <v/>
      </c>
      <c r="BQ74" s="54" t="str">
        <f>IF(ISBLANK(Paramètres!$B80),"",COUNTIF(Codes!BS81,1))</f>
        <v/>
      </c>
      <c r="BR74" s="54" t="str">
        <f>IF(ISBLANK(Paramètres!$B80),"",COUNTIF(Codes!BT81,1))</f>
        <v/>
      </c>
      <c r="BS74" s="54" t="str">
        <f>IF(ISBLANK(Paramètres!$B80),"",COUNTIF(Codes!BU81,1))</f>
        <v/>
      </c>
      <c r="BT74" s="54" t="str">
        <f>IF(ISBLANK(Paramètres!$B80),"",COUNTIF(Codes!BV81,1))</f>
        <v/>
      </c>
      <c r="BU74" s="54" t="str">
        <f>IF(ISBLANK(Paramètres!$B80),"",COUNTIF(Codes!BW81,1))</f>
        <v/>
      </c>
      <c r="BV74" s="54" t="str">
        <f>IF(ISBLANK(Paramètres!$B80),"",COUNTIF(Codes!BX81,1))</f>
        <v/>
      </c>
      <c r="BW74" s="54" t="str">
        <f>IF(ISBLANK(Paramètres!$B80),"",COUNTIF(Codes!BY81,1))</f>
        <v/>
      </c>
      <c r="BX74" s="54" t="str">
        <f>IF(ISBLANK(Paramètres!$B80),"",COUNTIF(Codes!BZ81,1))</f>
        <v/>
      </c>
      <c r="BY74" s="54" t="str">
        <f>IF(ISBLANK(Paramètres!$B80),"",COUNTIF(Codes!CA81,1))</f>
        <v/>
      </c>
      <c r="BZ74" s="54" t="str">
        <f>IF(ISBLANK(Paramètres!$B80),"",COUNTIF(Codes!CB81,1))</f>
        <v/>
      </c>
      <c r="CA74" s="54" t="str">
        <f>IF(ISBLANK(Paramètres!$B80),"",COUNTIF(Codes!CC81,1))</f>
        <v/>
      </c>
      <c r="CB74" s="54" t="str">
        <f>IF(ISBLANK(Paramètres!$B80),"",COUNTIF(Codes!CD81,1))</f>
        <v/>
      </c>
      <c r="CC74" s="54" t="str">
        <f>IF(ISBLANK(Paramètres!$B80),"",COUNTIF(Codes!CE81,1))</f>
        <v/>
      </c>
      <c r="CD74" s="54" t="str">
        <f>IF(ISBLANK(Paramètres!$B80),"",COUNTIF(Codes!CF81,1))</f>
        <v/>
      </c>
      <c r="CE74" s="54" t="str">
        <f>IF(ISBLANK(Paramètres!$B80),"",COUNTIF(Codes!CG81,1))</f>
        <v/>
      </c>
      <c r="CF74" s="54" t="str">
        <f>IF(ISBLANK(Paramètres!$B80),"",COUNTIF(Codes!CH81,1))</f>
        <v/>
      </c>
      <c r="CG74" s="54" t="str">
        <f>IF(ISBLANK(Paramètres!$B80),"",COUNTIF(Codes!CI81,1))</f>
        <v/>
      </c>
      <c r="CH74" s="54" t="str">
        <f>IF(ISBLANK(Paramètres!$B80),"",COUNTIF(Codes!CJ81,1))</f>
        <v/>
      </c>
      <c r="CI74" s="54" t="str">
        <f>IF(ISBLANK(Paramètres!$B80),"",COUNTIF(Codes!CK81,1))</f>
        <v/>
      </c>
      <c r="CJ74" s="54" t="str">
        <f>IF(ISBLANK(Paramètres!$B80),"",COUNTIF(Codes!CL81,1))</f>
        <v/>
      </c>
      <c r="CK74" s="54" t="str">
        <f>IF(ISBLANK(Paramètres!$B80),"",COUNTIF(Codes!CM81,1))</f>
        <v/>
      </c>
      <c r="CL74" s="54" t="str">
        <f>IF(ISBLANK(Paramètres!$B80),"",COUNTIF(Codes!CN81,1))</f>
        <v/>
      </c>
      <c r="CM74" s="54" t="str">
        <f>IF(ISBLANK(Paramètres!$B80),"",COUNTIF(Codes!CO81,1))</f>
        <v/>
      </c>
      <c r="CN74" s="54" t="str">
        <f>IF(ISBLANK(Paramètres!$B80),"",COUNTIF(Codes!CP81,1))</f>
        <v/>
      </c>
      <c r="CO74" s="54" t="str">
        <f>IF(ISBLANK(Paramètres!$B80),"",COUNTIF(Codes!CQ81,1))</f>
        <v/>
      </c>
      <c r="CP74" s="54" t="str">
        <f>IF(ISBLANK(Paramètres!$B80),"",COUNTIF(Codes!CR81,1))</f>
        <v/>
      </c>
      <c r="CQ74" s="54" t="str">
        <f>IF(ISBLANK(Paramètres!$B80),"",COUNTIF(Codes!CS81,1))</f>
        <v/>
      </c>
      <c r="CR74" s="54" t="str">
        <f>IF(ISBLANK(Paramètres!$B80),"",COUNTIF(Codes!CT81,1))</f>
        <v/>
      </c>
      <c r="CS74" s="54" t="str">
        <f>IF(ISBLANK(Paramètres!$B80),"",COUNTIF(Codes!CU81,1))</f>
        <v/>
      </c>
      <c r="CT74" s="54" t="str">
        <f>IF(ISBLANK(Paramètres!$B80),"",COUNTIF(Codes!CV81,1))</f>
        <v/>
      </c>
      <c r="CU74" s="54" t="str">
        <f>IF(ISBLANK(Paramètres!$B80),"",COUNTIF(Codes!CW81,1))</f>
        <v/>
      </c>
      <c r="CV74" s="54" t="str">
        <f>IF(ISBLANK(Paramètres!$B80),"",COUNTIF(Codes!CX81,1))</f>
        <v/>
      </c>
      <c r="CW74" s="54" t="str">
        <f>IF(ISBLANK(Paramètres!$B80),"",COUNTIF(Codes!CY81,1))</f>
        <v/>
      </c>
      <c r="CX74" s="54" t="str">
        <f>IF(ISBLANK(Paramètres!$B80),"",COUNTIF(Codes!CZ81,1))</f>
        <v/>
      </c>
      <c r="CY74" s="54" t="str">
        <f>IF(ISBLANK(Paramètres!$B80),"",COUNTIF(Codes!DA81,1))</f>
        <v/>
      </c>
      <c r="CZ74" s="54" t="str">
        <f>IF(ISBLANK(Paramètres!$B80),"",COUNTIF(Codes!DB81,1))</f>
        <v/>
      </c>
      <c r="DA74" s="54" t="str">
        <f>IF(ISBLANK(Paramètres!$B80),"",COUNTIF(Codes!DC81,1))</f>
        <v/>
      </c>
      <c r="DB74" s="54" t="str">
        <f>IF(ISBLANK(Paramètres!$B80),"",COUNTIF(Codes!DD81,1))</f>
        <v/>
      </c>
      <c r="DC74" s="54" t="str">
        <f>IF(ISBLANK(Paramètres!$B80),"",COUNTIF(Codes!DE81,1))</f>
        <v/>
      </c>
      <c r="DD74" s="54" t="str">
        <f>IF(ISBLANK(Paramètres!$B80),"",COUNTIF(Codes!DF81,1))</f>
        <v/>
      </c>
      <c r="DE74" s="54" t="str">
        <f>IF(ISBLANK(Paramètres!$B80),"",COUNTIF(Codes!DG81,1))</f>
        <v/>
      </c>
      <c r="DF74" s="54" t="str">
        <f>IF(ISBLANK(Paramètres!$B80),"",COUNTIF(Codes!DH81,1))</f>
        <v/>
      </c>
      <c r="DG74" s="54" t="str">
        <f>IF(ISBLANK(Paramètres!$B80),"",COUNTIF(Codes!DI81,1))</f>
        <v/>
      </c>
      <c r="DH74" s="54" t="str">
        <f>IF(ISBLANK(Paramètres!$B80),"",COUNTIF(Codes!DJ81,1))</f>
        <v/>
      </c>
      <c r="DI74" s="54" t="str">
        <f>IF(ISBLANK(Paramètres!$B80),"",COUNTIF(Codes!DK81,1))</f>
        <v/>
      </c>
      <c r="DJ74" s="54" t="str">
        <f>IF(ISBLANK(Paramètres!$B80),"",COUNTIF(Codes!DL81,1))</f>
        <v/>
      </c>
      <c r="DK74" s="54" t="str">
        <f>IF(ISBLANK(Paramètres!$B80),"",COUNTIF(Codes!DM81,1))</f>
        <v/>
      </c>
      <c r="DL74" s="54" t="str">
        <f>IF(ISBLANK(Paramètres!$B80),"",COUNTIF(Codes!DN81,1))</f>
        <v/>
      </c>
      <c r="DM74" s="54" t="str">
        <f>IF(ISBLANK(Paramètres!$B80),"",COUNTIF(Codes!DO81,1))</f>
        <v/>
      </c>
      <c r="DN74" s="54" t="str">
        <f>IF(ISBLANK(Paramètres!$B80),"",COUNTIF(Codes!DP81,1))</f>
        <v/>
      </c>
      <c r="DO74" s="54" t="str">
        <f>IF(ISBLANK(Paramètres!$B80),"",COUNTIF(Codes!DQ81,1))</f>
        <v/>
      </c>
      <c r="DP74" s="54" t="str">
        <f>IF(ISBLANK(Paramètres!$B80),"",COUNTIF(Codes!DR81,1))</f>
        <v/>
      </c>
      <c r="DQ74" s="54" t="str">
        <f>IF(ISBLANK(Paramètres!$B80),"",COUNTIF(Codes!DS81,1))</f>
        <v/>
      </c>
      <c r="DR74" s="54" t="str">
        <f>IF(ISBLANK(Paramètres!$B80),"",COUNTIF(Codes!DT81,1))</f>
        <v/>
      </c>
      <c r="DS74" s="54" t="str">
        <f>IF(ISBLANK(Paramètres!$B80),"",COUNTIF(Codes!DU81,1))</f>
        <v/>
      </c>
      <c r="DT74" s="54" t="str">
        <f>IF(ISBLANK(Paramètres!$B80),"",COUNTIF(Codes!DV81,1))</f>
        <v/>
      </c>
      <c r="DU74" s="54" t="str">
        <f>IF(ISBLANK(Paramètres!$B80),"",COUNTIF(Codes!DW81,1))</f>
        <v/>
      </c>
      <c r="DV74" s="54" t="str">
        <f>IF(ISBLANK(Paramètres!$B80),"",COUNTIF(Codes!DX81,1))</f>
        <v/>
      </c>
      <c r="DW74" s="54" t="str">
        <f>IF(ISBLANK(Paramètres!$B80),"",COUNTIF(Codes!DY81,1))</f>
        <v/>
      </c>
      <c r="DX74" s="54" t="str">
        <f>IF(ISBLANK(Paramètres!$B80),"",COUNTIF(Codes!DZ81,1))</f>
        <v/>
      </c>
      <c r="DY74" s="54" t="str">
        <f>IF(ISBLANK(Paramètres!$B80),"",COUNTIF(Codes!EA81,1))</f>
        <v/>
      </c>
      <c r="DZ74" s="54" t="str">
        <f>IF(ISBLANK(Paramètres!$B80),"",COUNTIF(Codes!EB81,1))</f>
        <v/>
      </c>
      <c r="EA74" s="54" t="str">
        <f>IF(ISBLANK(Paramètres!$B80),"",COUNTIF(Codes!EC81,1))</f>
        <v/>
      </c>
      <c r="EB74" s="54" t="str">
        <f>IF(ISBLANK(Paramètres!$B80),"",COUNTIF(Codes!ED81,1))</f>
        <v/>
      </c>
      <c r="EC74" s="54" t="str">
        <f>IF(ISBLANK(Paramètres!$B80),"",COUNTIF(Codes!EE81,1))</f>
        <v/>
      </c>
      <c r="ED74" s="54" t="str">
        <f>IF(ISBLANK(Paramètres!$B80),"",COUNTIF(Codes!EF81,1))</f>
        <v/>
      </c>
      <c r="EE74" s="54" t="str">
        <f>IF(ISBLANK(Paramètres!$B80),"",COUNTIF(Codes!EG81,1))</f>
        <v/>
      </c>
      <c r="EF74" s="54" t="str">
        <f>IF(ISBLANK(Paramètres!$B80),"",COUNTIF(Codes!EH81,1))</f>
        <v/>
      </c>
      <c r="EG74" s="54" t="str">
        <f>IF(ISBLANK(Paramètres!$B80),"",COUNTIF(Codes!EI81,1))</f>
        <v/>
      </c>
      <c r="EH74" s="54" t="str">
        <f>IF(ISBLANK(Paramètres!$B80),"",COUNTIF(Codes!EJ81,1))</f>
        <v/>
      </c>
      <c r="EI74" s="54" t="str">
        <f>IF(ISBLANK(Paramètres!$B80),"",COUNTIF(Codes!EK81,1))</f>
        <v/>
      </c>
      <c r="EJ74" s="54" t="str">
        <f>IF(ISBLANK(Paramètres!$B80),"",COUNTIF(Codes!EL81,1))</f>
        <v/>
      </c>
      <c r="EK74" s="54" t="str">
        <f>IF(ISBLANK(Paramètres!$B80),"",COUNTIF(Codes!EM81,1))</f>
        <v/>
      </c>
      <c r="EL74" s="54" t="str">
        <f>IF(ISBLANK(Paramètres!$B80),"",COUNTIF(Codes!EN81,1))</f>
        <v/>
      </c>
      <c r="EM74" s="54" t="str">
        <f>IF(ISBLANK(Paramètres!$B80),"",COUNTIF(Codes!EO81,1))</f>
        <v/>
      </c>
      <c r="EN74" s="54" t="str">
        <f>IF(ISBLANK(Paramètres!$B80),"",COUNTIF(Codes!EP81,1))</f>
        <v/>
      </c>
      <c r="EO74" s="54" t="str">
        <f>IF(ISBLANK(Paramètres!$B80),"",COUNTIF(Codes!EQ81,1))</f>
        <v/>
      </c>
      <c r="EP74" s="54" t="str">
        <f>IF(ISBLANK(Paramètres!$B80),"",COUNTIF(Codes!ER81,1))</f>
        <v/>
      </c>
      <c r="EQ74" s="54" t="str">
        <f>IF(ISBLANK(Paramètres!$B80),"",COUNTIF(Codes!ES81,1))</f>
        <v/>
      </c>
      <c r="ER74" s="54" t="str">
        <f>IF(ISBLANK(Paramètres!$B80),"",COUNTIF(Codes!ET81,1))</f>
        <v/>
      </c>
      <c r="ES74" s="54" t="str">
        <f>IF(ISBLANK(Paramètres!$B80),"",COUNTIF(Codes!EU81,1))</f>
        <v/>
      </c>
      <c r="ET74" s="54" t="str">
        <f>IF(ISBLANK(Paramètres!$B80),"",COUNTIF(Codes!EV81,1))</f>
        <v/>
      </c>
      <c r="EU74" s="54" t="str">
        <f>IF(ISBLANK(Paramètres!$B80),"",COUNTIF(Codes!EW81,1))</f>
        <v/>
      </c>
      <c r="EV74" s="54" t="str">
        <f>IF(ISBLANK(Paramètres!$B80),"",COUNTIF(Codes!EX81,1))</f>
        <v/>
      </c>
      <c r="EW74" s="54" t="str">
        <f>IF(ISBLANK(Paramètres!$B80),"",COUNTIF(Codes!EY81,1))</f>
        <v/>
      </c>
      <c r="EX74" s="54" t="str">
        <f>IF(ISBLANK(Paramètres!$B80),"",COUNTIF(Codes!EZ81,1))</f>
        <v/>
      </c>
      <c r="EY74" s="54" t="str">
        <f>IF(ISBLANK(Paramètres!$B80),"",COUNTIF(Codes!FA81,1))</f>
        <v/>
      </c>
      <c r="EZ74" s="54" t="str">
        <f>IF(ISBLANK(Paramètres!$B80),"",COUNTIF(Codes!FB81,1))</f>
        <v/>
      </c>
      <c r="FA74" s="54" t="str">
        <f>IF(ISBLANK(Paramètres!$B80),"",COUNTIF(Codes!FC81,1))</f>
        <v/>
      </c>
      <c r="FB74" s="54" t="str">
        <f>IF(ISBLANK(Paramètres!$B80),"",COUNTIF(Codes!FD81,1))</f>
        <v/>
      </c>
      <c r="FC74" s="54" t="str">
        <f>IF(ISBLANK(Paramètres!$B80),"",COUNTIF(Codes!FE81,1))</f>
        <v/>
      </c>
      <c r="FD74" s="54" t="str">
        <f>IF(ISBLANK(Paramètres!$B80),"",COUNTIF(Codes!FF81,1))</f>
        <v/>
      </c>
      <c r="FE74" s="54" t="str">
        <f>IF(ISBLANK(Paramètres!$B80),"",COUNTIF(Codes!FG81,1))</f>
        <v/>
      </c>
      <c r="FF74" s="54" t="str">
        <f>IF(ISBLANK(Paramètres!$B80),"",COUNTIF(Codes!FH81,1))</f>
        <v/>
      </c>
      <c r="FG74" s="54" t="str">
        <f>IF(ISBLANK(Paramètres!$B80),"",COUNTIF(Codes!FI81,1))</f>
        <v/>
      </c>
      <c r="FH74" s="54" t="str">
        <f>IF(ISBLANK(Paramètres!$B80),"",COUNTIF(Codes!FJ81,1))</f>
        <v/>
      </c>
      <c r="FI74" s="54" t="str">
        <f>IF(ISBLANK(Paramètres!$B80),"",COUNTIF(Codes!FK81,1))</f>
        <v/>
      </c>
      <c r="FJ74" s="54" t="str">
        <f>IF(ISBLANK(Paramètres!$B80),"",COUNTIF(Codes!FL81,1))</f>
        <v/>
      </c>
      <c r="FK74" s="54" t="str">
        <f>IF(ISBLANK(Paramètres!$B80),"",COUNTIF(Codes!FM81,1))</f>
        <v/>
      </c>
      <c r="FL74" s="54" t="str">
        <f>IF(ISBLANK(Paramètres!$B80),"",COUNTIF(Codes!FN81,1))</f>
        <v/>
      </c>
      <c r="FM74" s="54" t="str">
        <f>IF(ISBLANK(Paramètres!$B80),"",COUNTIF(Codes!FO81,1))</f>
        <v/>
      </c>
      <c r="FN74" s="54" t="str">
        <f>IF(ISBLANK(Paramètres!$B80),"",COUNTIF(Codes!FP81,1))</f>
        <v/>
      </c>
      <c r="FO74" s="54" t="str">
        <f>IF(ISBLANK(Paramètres!$B80),"",COUNTIF(Codes!FQ81,1))</f>
        <v/>
      </c>
      <c r="FP74" s="54" t="str">
        <f>IF(ISBLANK(Paramètres!$B80),"",COUNTIF(Codes!FR81,1))</f>
        <v/>
      </c>
      <c r="FQ74" s="54" t="str">
        <f>IF(ISBLANK(Paramètres!$B80),"",COUNTIF(Codes!FS81,1))</f>
        <v/>
      </c>
      <c r="FR74" s="54" t="str">
        <f>IF(ISBLANK(Paramètres!$B80),"",COUNTIF(Codes!FT81,1))</f>
        <v/>
      </c>
      <c r="FS74" s="54" t="str">
        <f>IF(ISBLANK(Paramètres!$B80),"",COUNTIF(Codes!FU81,1))</f>
        <v/>
      </c>
      <c r="FT74" s="54" t="str">
        <f>IF(ISBLANK(Paramètres!$B80),"",COUNTIF(Codes!FV81,1))</f>
        <v/>
      </c>
      <c r="FU74" s="54" t="str">
        <f>IF(ISBLANK(Paramètres!$B80),"",COUNTIF(Codes!FW81,1))</f>
        <v/>
      </c>
      <c r="FV74" s="54" t="str">
        <f>IF(ISBLANK(Paramètres!$B80),"",COUNTIF(Codes!FX81,1))</f>
        <v/>
      </c>
      <c r="FW74" s="54" t="str">
        <f>IF(ISBLANK(Paramètres!$B80),"",COUNTIF(Codes!FY81,1))</f>
        <v/>
      </c>
      <c r="FX74" s="54" t="str">
        <f>IF(ISBLANK(Paramètres!$B80),"",COUNTIF(Codes!FZ81,1))</f>
        <v/>
      </c>
      <c r="FY74" s="54" t="str">
        <f>IF(ISBLANK(Paramètres!$B80),"",COUNTIF(Codes!GA81,1))</f>
        <v/>
      </c>
      <c r="FZ74" s="54" t="str">
        <f>IF(ISBLANK(Paramètres!$B80),"",COUNTIF(Codes!GB81,1))</f>
        <v/>
      </c>
      <c r="GA74" s="54" t="str">
        <f>IF(ISBLANK(Paramètres!$B80),"",COUNTIF(Codes!GC81,1))</f>
        <v/>
      </c>
      <c r="GB74" s="54" t="str">
        <f>IF(ISBLANK(Paramètres!$B80),"",COUNTIF(Codes!GD81,1))</f>
        <v/>
      </c>
      <c r="GC74" s="54" t="str">
        <f>IF(ISBLANK(Paramètres!$B80),"",COUNTIF(Codes!GE81,1))</f>
        <v/>
      </c>
      <c r="GD74" s="54" t="str">
        <f>IF(ISBLANK(Paramètres!$B80),"",COUNTIF(Codes!GF81,1))</f>
        <v/>
      </c>
      <c r="GE74" s="54" t="str">
        <f>IF(ISBLANK(Paramètres!$B80),"",COUNTIF(Codes!GG81,1))</f>
        <v/>
      </c>
      <c r="GF74" s="54" t="str">
        <f>IF(ISBLANK(Paramètres!$B80),"",COUNTIF(Codes!GH81,1))</f>
        <v/>
      </c>
      <c r="GG74" s="54" t="str">
        <f>IF(ISBLANK(Paramètres!$B80),"",COUNTIF(Codes!GI81,1))</f>
        <v/>
      </c>
      <c r="GH74" s="54" t="str">
        <f>IF(ISBLANK(Paramètres!$B80),"",COUNTIF(Codes!GJ81,1))</f>
        <v/>
      </c>
      <c r="GI74" s="54" t="str">
        <f>IF(ISBLANK(Paramètres!$B80),"",COUNTIF(Codes!GK81,1))</f>
        <v/>
      </c>
      <c r="GJ74" s="54" t="str">
        <f>IF(ISBLANK(Paramètres!$B80),"",COUNTIF(Codes!GL81,1))</f>
        <v/>
      </c>
      <c r="GK74" s="54" t="str">
        <f>IF(ISBLANK(Paramètres!$B80),"",COUNTIF(Codes!GM81,1))</f>
        <v/>
      </c>
      <c r="GL74" s="54" t="str">
        <f>IF(ISBLANK(Paramètres!$B80),"",COUNTIF(Codes!GN81,1))</f>
        <v/>
      </c>
      <c r="GM74" s="54" t="str">
        <f>IF(ISBLANK(Paramètres!B80),"",AVERAGE(B74:CX74))</f>
        <v/>
      </c>
      <c r="GN74" s="54" t="str">
        <f>IF(ISBLANK(Paramètres!B80),"",AVERAGE(CY74:GL74))</f>
        <v/>
      </c>
      <c r="GO74" s="54" t="str">
        <f>IF(ISBLANK(Paramètres!B80),"",AVERAGE(C74:GL74))</f>
        <v/>
      </c>
      <c r="GP74" s="54" t="str">
        <f>IF(ISBLANK(Paramètres!B80),"",AVERAGE(CY74:DZ74))</f>
        <v/>
      </c>
      <c r="GQ74" s="54" t="str">
        <f>IF(ISBLANK(Paramètres!B80),"",AVERAGE(EA74:FK74))</f>
        <v/>
      </c>
      <c r="GR74" s="54" t="str">
        <f>IF(ISBLANK(Paramètres!B80),"",AVERAGE(FL74:FW74))</f>
        <v/>
      </c>
      <c r="GS74" s="54" t="str">
        <f>IF(ISBLANK(Paramètres!B80),"",AVERAGE(FX74:GL74))</f>
        <v/>
      </c>
      <c r="GT74" s="54" t="str">
        <f>IF(ISBLANK(Paramètres!B80),"",AVERAGE(Calculs!M74:R74,Calculs!AN74:AY74,Calculs!BE74:BI74,Calculs!BT74:BX74,Calculs!CD74:CO74))</f>
        <v/>
      </c>
      <c r="GU74" s="54" t="str">
        <f>IF(ISBLANK(Paramètres!B80),"",AVERAGE(Calculs!AI74:AM74,Calculs!BJ74:BP74,Calculs!BY74:CC74))</f>
        <v/>
      </c>
      <c r="GV74" s="54" t="str">
        <f>IF(ISBLANK(Paramètres!B80),"",AVERAGE(Calculs!B74:L74,Calculs!S74:AH74,Calculs!AZ74:BD74,Calculs!BQ74:BS74))</f>
        <v/>
      </c>
      <c r="GW74" s="54" t="str">
        <f>IF(ISBLANK(Paramètres!B80),"",AVERAGE(CP74:CX74))</f>
        <v/>
      </c>
    </row>
    <row r="75" spans="1:205" s="23" customFormat="1" ht="24" customHeight="1" thickBot="1" x14ac:dyDescent="0.4">
      <c r="A75" s="266" t="str">
        <f>Codes!C82</f>
        <v/>
      </c>
      <c r="B75" s="54" t="str">
        <f>IF(ISBLANK(Paramètres!$B81),"",COUNTIF(Codes!D82,1))</f>
        <v/>
      </c>
      <c r="C75" s="54" t="str">
        <f>IF(ISBLANK(Paramètres!$B81),"",COUNTIF(Codes!E82,1))</f>
        <v/>
      </c>
      <c r="D75" s="54" t="str">
        <f>IF(ISBLANK(Paramètres!$B81),"",COUNTIF(Codes!F82,1))</f>
        <v/>
      </c>
      <c r="E75" s="54" t="str">
        <f>IF(ISBLANK(Paramètres!$B81),"",COUNTIF(Codes!G82,1))</f>
        <v/>
      </c>
      <c r="F75" s="54" t="str">
        <f>IF(ISBLANK(Paramètres!$B81),"",COUNTIF(Codes!H82,1))</f>
        <v/>
      </c>
      <c r="G75" s="54" t="str">
        <f>IF(ISBLANK(Paramètres!$B81),"",COUNTIF(Codes!I82,1))</f>
        <v/>
      </c>
      <c r="H75" s="54" t="str">
        <f>IF(ISBLANK(Paramètres!$B81),"",COUNTIF(Codes!J82,1))</f>
        <v/>
      </c>
      <c r="I75" s="54" t="str">
        <f>IF(ISBLANK(Paramètres!$B81),"",COUNTIF(Codes!K82,1))</f>
        <v/>
      </c>
      <c r="J75" s="54" t="str">
        <f>IF(ISBLANK(Paramètres!$B81),"",COUNTIF(Codes!L82,1))</f>
        <v/>
      </c>
      <c r="K75" s="54" t="str">
        <f>IF(ISBLANK(Paramètres!$B81),"",COUNTIF(Codes!M82,1))</f>
        <v/>
      </c>
      <c r="L75" s="54" t="str">
        <f>IF(ISBLANK(Paramètres!$B81),"",COUNTIF(Codes!N82,1))</f>
        <v/>
      </c>
      <c r="M75" s="54" t="str">
        <f>IF(ISBLANK(Paramètres!$B81),"",COUNTIF(Codes!O82,1))</f>
        <v/>
      </c>
      <c r="N75" s="54" t="str">
        <f>IF(ISBLANK(Paramètres!$B81),"",COUNTIF(Codes!P82,1))</f>
        <v/>
      </c>
      <c r="O75" s="54" t="str">
        <f>IF(ISBLANK(Paramètres!$B81),"",COUNTIF(Codes!Q82,1))</f>
        <v/>
      </c>
      <c r="P75" s="54" t="str">
        <f>IF(ISBLANK(Paramètres!$B81),"",COUNTIF(Codes!R82,1))</f>
        <v/>
      </c>
      <c r="Q75" s="54" t="str">
        <f>IF(ISBLANK(Paramètres!$B81),"",COUNTIF(Codes!S82,1))</f>
        <v/>
      </c>
      <c r="R75" s="54" t="str">
        <f>IF(ISBLANK(Paramètres!$B81),"",COUNTIF(Codes!T82,1))</f>
        <v/>
      </c>
      <c r="S75" s="54" t="str">
        <f>IF(ISBLANK(Paramètres!$B81),"",COUNTIF(Codes!U82,1))</f>
        <v/>
      </c>
      <c r="T75" s="54" t="str">
        <f>IF(ISBLANK(Paramètres!$B81),"",COUNTIF(Codes!V82,1))</f>
        <v/>
      </c>
      <c r="U75" s="54" t="str">
        <f>IF(ISBLANK(Paramètres!$B81),"",COUNTIF(Codes!W82,1))</f>
        <v/>
      </c>
      <c r="V75" s="54" t="str">
        <f>IF(ISBLANK(Paramètres!$B81),"",COUNTIF(Codes!X82,1))</f>
        <v/>
      </c>
      <c r="W75" s="54" t="str">
        <f>IF(ISBLANK(Paramètres!$B81),"",COUNTIF(Codes!Y82,1))</f>
        <v/>
      </c>
      <c r="X75" s="54" t="str">
        <f>IF(ISBLANK(Paramètres!$B81),"",COUNTIF(Codes!Z82,1))</f>
        <v/>
      </c>
      <c r="Y75" s="54" t="str">
        <f>IF(ISBLANK(Paramètres!$B81),"",COUNTIF(Codes!AA82,1))</f>
        <v/>
      </c>
      <c r="Z75" s="54" t="str">
        <f>IF(ISBLANK(Paramètres!$B81),"",COUNTIF(Codes!AB82,1))</f>
        <v/>
      </c>
      <c r="AA75" s="54" t="str">
        <f>IF(ISBLANK(Paramètres!$B81),"",COUNTIF(Codes!AC82,1))</f>
        <v/>
      </c>
      <c r="AB75" s="54" t="str">
        <f>IF(ISBLANK(Paramètres!$B81),"",COUNTIF(Codes!AD82,1))</f>
        <v/>
      </c>
      <c r="AC75" s="54" t="str">
        <f>IF(ISBLANK(Paramètres!$B81),"",COUNTIF(Codes!AE82,1))</f>
        <v/>
      </c>
      <c r="AD75" s="54" t="str">
        <f>IF(ISBLANK(Paramètres!$B81),"",COUNTIF(Codes!AF82,1))</f>
        <v/>
      </c>
      <c r="AE75" s="54" t="str">
        <f>IF(ISBLANK(Paramètres!$B81),"",COUNTIF(Codes!AG82,1))</f>
        <v/>
      </c>
      <c r="AF75" s="54" t="str">
        <f>IF(ISBLANK(Paramètres!$B81),"",COUNTIF(Codes!AH82,1))</f>
        <v/>
      </c>
      <c r="AG75" s="54" t="str">
        <f>IF(ISBLANK(Paramètres!$B81),"",COUNTIF(Codes!AI82,1))</f>
        <v/>
      </c>
      <c r="AH75" s="54" t="str">
        <f>IF(ISBLANK(Paramètres!$B81),"",COUNTIF(Codes!AJ82,1))</f>
        <v/>
      </c>
      <c r="AI75" s="54" t="str">
        <f>IF(ISBLANK(Paramètres!$B81),"",COUNTIF(Codes!AK82,1))</f>
        <v/>
      </c>
      <c r="AJ75" s="54" t="str">
        <f>IF(ISBLANK(Paramètres!$B81),"",COUNTIF(Codes!AL82,1))</f>
        <v/>
      </c>
      <c r="AK75" s="54" t="str">
        <f>IF(ISBLANK(Paramètres!$B81),"",COUNTIF(Codes!AM82,1))</f>
        <v/>
      </c>
      <c r="AL75" s="54" t="str">
        <f>IF(ISBLANK(Paramètres!$B81),"",COUNTIF(Codes!AN82,1))</f>
        <v/>
      </c>
      <c r="AM75" s="54" t="str">
        <f>IF(ISBLANK(Paramètres!$B81),"",COUNTIF(Codes!AO82,1))</f>
        <v/>
      </c>
      <c r="AN75" s="54" t="str">
        <f>IF(ISBLANK(Paramètres!$B81),"",COUNTIF(Codes!AP82,1))</f>
        <v/>
      </c>
      <c r="AO75" s="54" t="str">
        <f>IF(ISBLANK(Paramètres!$B81),"",COUNTIF(Codes!AQ82,1))</f>
        <v/>
      </c>
      <c r="AP75" s="54" t="str">
        <f>IF(ISBLANK(Paramètres!$B81),"",COUNTIF(Codes!AR82,1))</f>
        <v/>
      </c>
      <c r="AQ75" s="54" t="str">
        <f>IF(ISBLANK(Paramètres!$B81),"",COUNTIF(Codes!AS82,1))</f>
        <v/>
      </c>
      <c r="AR75" s="54" t="str">
        <f>IF(ISBLANK(Paramètres!$B81),"",COUNTIF(Codes!AT82,1))</f>
        <v/>
      </c>
      <c r="AS75" s="54" t="str">
        <f>IF(ISBLANK(Paramètres!$B81),"",COUNTIF(Codes!AU82,1))</f>
        <v/>
      </c>
      <c r="AT75" s="54" t="str">
        <f>IF(ISBLANK(Paramètres!$B81),"",COUNTIF(Codes!AV82,1))</f>
        <v/>
      </c>
      <c r="AU75" s="54" t="str">
        <f>IF(ISBLANK(Paramètres!$B81),"",COUNTIF(Codes!AW82,1))</f>
        <v/>
      </c>
      <c r="AV75" s="54" t="str">
        <f>IF(ISBLANK(Paramètres!$B81),"",COUNTIF(Codes!AX82,1))</f>
        <v/>
      </c>
      <c r="AW75" s="54" t="str">
        <f>IF(ISBLANK(Paramètres!$B81),"",COUNTIF(Codes!AY82,1))</f>
        <v/>
      </c>
      <c r="AX75" s="54" t="str">
        <f>IF(ISBLANK(Paramètres!$B81),"",COUNTIF(Codes!AZ82,1))</f>
        <v/>
      </c>
      <c r="AY75" s="54" t="str">
        <f>IF(ISBLANK(Paramètres!$B81),"",COUNTIF(Codes!BA82,1))</f>
        <v/>
      </c>
      <c r="AZ75" s="54" t="str">
        <f>IF(ISBLANK(Paramètres!$B81),"",COUNTIF(Codes!BB82,1))</f>
        <v/>
      </c>
      <c r="BA75" s="54" t="str">
        <f>IF(ISBLANK(Paramètres!$B81),"",COUNTIF(Codes!BC82,1))</f>
        <v/>
      </c>
      <c r="BB75" s="54" t="str">
        <f>IF(ISBLANK(Paramètres!$B81),"",COUNTIF(Codes!BD82,1))</f>
        <v/>
      </c>
      <c r="BC75" s="54" t="str">
        <f>IF(ISBLANK(Paramètres!$B81),"",COUNTIF(Codes!BE82,1))</f>
        <v/>
      </c>
      <c r="BD75" s="54" t="str">
        <f>IF(ISBLANK(Paramètres!$B81),"",COUNTIF(Codes!BF82,1))</f>
        <v/>
      </c>
      <c r="BE75" s="54" t="str">
        <f>IF(ISBLANK(Paramètres!$B81),"",COUNTIF(Codes!BG82,1))</f>
        <v/>
      </c>
      <c r="BF75" s="54" t="str">
        <f>IF(ISBLANK(Paramètres!$B81),"",COUNTIF(Codes!BH82,1))</f>
        <v/>
      </c>
      <c r="BG75" s="54" t="str">
        <f>IF(ISBLANK(Paramètres!$B81),"",COUNTIF(Codes!BI82,1))</f>
        <v/>
      </c>
      <c r="BH75" s="54" t="str">
        <f>IF(ISBLANK(Paramètres!$B81),"",COUNTIF(Codes!BJ82,1))</f>
        <v/>
      </c>
      <c r="BI75" s="54" t="str">
        <f>IF(ISBLANK(Paramètres!$B81),"",COUNTIF(Codes!BK82,1))</f>
        <v/>
      </c>
      <c r="BJ75" s="54" t="str">
        <f>IF(ISBLANK(Paramètres!$B81),"",COUNTIF(Codes!BL82,1))</f>
        <v/>
      </c>
      <c r="BK75" s="54" t="str">
        <f>IF(ISBLANK(Paramètres!$B81),"",COUNTIF(Codes!BM82,1))</f>
        <v/>
      </c>
      <c r="BL75" s="54" t="str">
        <f>IF(ISBLANK(Paramètres!$B81),"",COUNTIF(Codes!BN82,1))</f>
        <v/>
      </c>
      <c r="BM75" s="54" t="str">
        <f>IF(ISBLANK(Paramètres!$B81),"",COUNTIF(Codes!BO82,1))</f>
        <v/>
      </c>
      <c r="BN75" s="54" t="str">
        <f>IF(ISBLANK(Paramètres!$B81),"",COUNTIF(Codes!BP82,1))</f>
        <v/>
      </c>
      <c r="BO75" s="54" t="str">
        <f>IF(ISBLANK(Paramètres!$B81),"",COUNTIF(Codes!BQ82,1))</f>
        <v/>
      </c>
      <c r="BP75" s="54" t="str">
        <f>IF(ISBLANK(Paramètres!$B81),"",COUNTIF(Codes!BR82,1))</f>
        <v/>
      </c>
      <c r="BQ75" s="54" t="str">
        <f>IF(ISBLANK(Paramètres!$B81),"",COUNTIF(Codes!BS82,1))</f>
        <v/>
      </c>
      <c r="BR75" s="54" t="str">
        <f>IF(ISBLANK(Paramètres!$B81),"",COUNTIF(Codes!BT82,1))</f>
        <v/>
      </c>
      <c r="BS75" s="54" t="str">
        <f>IF(ISBLANK(Paramètres!$B81),"",COUNTIF(Codes!BU82,1))</f>
        <v/>
      </c>
      <c r="BT75" s="54" t="str">
        <f>IF(ISBLANK(Paramètres!$B81),"",COUNTIF(Codes!BV82,1))</f>
        <v/>
      </c>
      <c r="BU75" s="54" t="str">
        <f>IF(ISBLANK(Paramètres!$B81),"",COUNTIF(Codes!BW82,1))</f>
        <v/>
      </c>
      <c r="BV75" s="54" t="str">
        <f>IF(ISBLANK(Paramètres!$B81),"",COUNTIF(Codes!BX82,1))</f>
        <v/>
      </c>
      <c r="BW75" s="54" t="str">
        <f>IF(ISBLANK(Paramètres!$B81),"",COUNTIF(Codes!BY82,1))</f>
        <v/>
      </c>
      <c r="BX75" s="54" t="str">
        <f>IF(ISBLANK(Paramètres!$B81),"",COUNTIF(Codes!BZ82,1))</f>
        <v/>
      </c>
      <c r="BY75" s="54" t="str">
        <f>IF(ISBLANK(Paramètres!$B81),"",COUNTIF(Codes!CA82,1))</f>
        <v/>
      </c>
      <c r="BZ75" s="54" t="str">
        <f>IF(ISBLANK(Paramètres!$B81),"",COUNTIF(Codes!CB82,1))</f>
        <v/>
      </c>
      <c r="CA75" s="54" t="str">
        <f>IF(ISBLANK(Paramètres!$B81),"",COUNTIF(Codes!CC82,1))</f>
        <v/>
      </c>
      <c r="CB75" s="54" t="str">
        <f>IF(ISBLANK(Paramètres!$B81),"",COUNTIF(Codes!CD82,1))</f>
        <v/>
      </c>
      <c r="CC75" s="54" t="str">
        <f>IF(ISBLANK(Paramètres!$B81),"",COUNTIF(Codes!CE82,1))</f>
        <v/>
      </c>
      <c r="CD75" s="54" t="str">
        <f>IF(ISBLANK(Paramètres!$B81),"",COUNTIF(Codes!CF82,1))</f>
        <v/>
      </c>
      <c r="CE75" s="54" t="str">
        <f>IF(ISBLANK(Paramètres!$B81),"",COUNTIF(Codes!CG82,1))</f>
        <v/>
      </c>
      <c r="CF75" s="54" t="str">
        <f>IF(ISBLANK(Paramètres!$B81),"",COUNTIF(Codes!CH82,1))</f>
        <v/>
      </c>
      <c r="CG75" s="54" t="str">
        <f>IF(ISBLANK(Paramètres!$B81),"",COUNTIF(Codes!CI82,1))</f>
        <v/>
      </c>
      <c r="CH75" s="54" t="str">
        <f>IF(ISBLANK(Paramètres!$B81),"",COUNTIF(Codes!CJ82,1))</f>
        <v/>
      </c>
      <c r="CI75" s="54" t="str">
        <f>IF(ISBLANK(Paramètres!$B81),"",COUNTIF(Codes!CK82,1))</f>
        <v/>
      </c>
      <c r="CJ75" s="54" t="str">
        <f>IF(ISBLANK(Paramètres!$B81),"",COUNTIF(Codes!CL82,1))</f>
        <v/>
      </c>
      <c r="CK75" s="54" t="str">
        <f>IF(ISBLANK(Paramètres!$B81),"",COUNTIF(Codes!CM82,1))</f>
        <v/>
      </c>
      <c r="CL75" s="54" t="str">
        <f>IF(ISBLANK(Paramètres!$B81),"",COUNTIF(Codes!CN82,1))</f>
        <v/>
      </c>
      <c r="CM75" s="54" t="str">
        <f>IF(ISBLANK(Paramètres!$B81),"",COUNTIF(Codes!CO82,1))</f>
        <v/>
      </c>
      <c r="CN75" s="54" t="str">
        <f>IF(ISBLANK(Paramètres!$B81),"",COUNTIF(Codes!CP82,1))</f>
        <v/>
      </c>
      <c r="CO75" s="54" t="str">
        <f>IF(ISBLANK(Paramètres!$B81),"",COUNTIF(Codes!CQ82,1))</f>
        <v/>
      </c>
      <c r="CP75" s="54" t="str">
        <f>IF(ISBLANK(Paramètres!$B81),"",COUNTIF(Codes!CR82,1))</f>
        <v/>
      </c>
      <c r="CQ75" s="54" t="str">
        <f>IF(ISBLANK(Paramètres!$B81),"",COUNTIF(Codes!CS82,1))</f>
        <v/>
      </c>
      <c r="CR75" s="54" t="str">
        <f>IF(ISBLANK(Paramètres!$B81),"",COUNTIF(Codes!CT82,1))</f>
        <v/>
      </c>
      <c r="CS75" s="54" t="str">
        <f>IF(ISBLANK(Paramètres!$B81),"",COUNTIF(Codes!CU82,1))</f>
        <v/>
      </c>
      <c r="CT75" s="54" t="str">
        <f>IF(ISBLANK(Paramètres!$B81),"",COUNTIF(Codes!CV82,1))</f>
        <v/>
      </c>
      <c r="CU75" s="54" t="str">
        <f>IF(ISBLANK(Paramètres!$B81),"",COUNTIF(Codes!CW82,1))</f>
        <v/>
      </c>
      <c r="CV75" s="54" t="str">
        <f>IF(ISBLANK(Paramètres!$B81),"",COUNTIF(Codes!CX82,1))</f>
        <v/>
      </c>
      <c r="CW75" s="54" t="str">
        <f>IF(ISBLANK(Paramètres!$B81),"",COUNTIF(Codes!CY82,1))</f>
        <v/>
      </c>
      <c r="CX75" s="54" t="str">
        <f>IF(ISBLANK(Paramètres!$B81),"",COUNTIF(Codes!CZ82,1))</f>
        <v/>
      </c>
      <c r="CY75" s="54" t="str">
        <f>IF(ISBLANK(Paramètres!$B81),"",COUNTIF(Codes!DA82,1))</f>
        <v/>
      </c>
      <c r="CZ75" s="54" t="str">
        <f>IF(ISBLANK(Paramètres!$B81),"",COUNTIF(Codes!DB82,1))</f>
        <v/>
      </c>
      <c r="DA75" s="54" t="str">
        <f>IF(ISBLANK(Paramètres!$B81),"",COUNTIF(Codes!DC82,1))</f>
        <v/>
      </c>
      <c r="DB75" s="54" t="str">
        <f>IF(ISBLANK(Paramètres!$B81),"",COUNTIF(Codes!DD82,1))</f>
        <v/>
      </c>
      <c r="DC75" s="54" t="str">
        <f>IF(ISBLANK(Paramètres!$B81),"",COUNTIF(Codes!DE82,1))</f>
        <v/>
      </c>
      <c r="DD75" s="54" t="str">
        <f>IF(ISBLANK(Paramètres!$B81),"",COUNTIF(Codes!DF82,1))</f>
        <v/>
      </c>
      <c r="DE75" s="54" t="str">
        <f>IF(ISBLANK(Paramètres!$B81),"",COUNTIF(Codes!DG82,1))</f>
        <v/>
      </c>
      <c r="DF75" s="54" t="str">
        <f>IF(ISBLANK(Paramètres!$B81),"",COUNTIF(Codes!DH82,1))</f>
        <v/>
      </c>
      <c r="DG75" s="54" t="str">
        <f>IF(ISBLANK(Paramètres!$B81),"",COUNTIF(Codes!DI82,1))</f>
        <v/>
      </c>
      <c r="DH75" s="54" t="str">
        <f>IF(ISBLANK(Paramètres!$B81),"",COUNTIF(Codes!DJ82,1))</f>
        <v/>
      </c>
      <c r="DI75" s="54" t="str">
        <f>IF(ISBLANK(Paramètres!$B81),"",COUNTIF(Codes!DK82,1))</f>
        <v/>
      </c>
      <c r="DJ75" s="54" t="str">
        <f>IF(ISBLANK(Paramètres!$B81),"",COUNTIF(Codes!DL82,1))</f>
        <v/>
      </c>
      <c r="DK75" s="54" t="str">
        <f>IF(ISBLANK(Paramètres!$B81),"",COUNTIF(Codes!DM82,1))</f>
        <v/>
      </c>
      <c r="DL75" s="54" t="str">
        <f>IF(ISBLANK(Paramètres!$B81),"",COUNTIF(Codes!DN82,1))</f>
        <v/>
      </c>
      <c r="DM75" s="54" t="str">
        <f>IF(ISBLANK(Paramètres!$B81),"",COUNTIF(Codes!DO82,1))</f>
        <v/>
      </c>
      <c r="DN75" s="54" t="str">
        <f>IF(ISBLANK(Paramètres!$B81),"",COUNTIF(Codes!DP82,1))</f>
        <v/>
      </c>
      <c r="DO75" s="54" t="str">
        <f>IF(ISBLANK(Paramètres!$B81),"",COUNTIF(Codes!DQ82,1))</f>
        <v/>
      </c>
      <c r="DP75" s="54" t="str">
        <f>IF(ISBLANK(Paramètres!$B81),"",COUNTIF(Codes!DR82,1))</f>
        <v/>
      </c>
      <c r="DQ75" s="54" t="str">
        <f>IF(ISBLANK(Paramètres!$B81),"",COUNTIF(Codes!DS82,1))</f>
        <v/>
      </c>
      <c r="DR75" s="54" t="str">
        <f>IF(ISBLANK(Paramètres!$B81),"",COUNTIF(Codes!DT82,1))</f>
        <v/>
      </c>
      <c r="DS75" s="54" t="str">
        <f>IF(ISBLANK(Paramètres!$B81),"",COUNTIF(Codes!DU82,1))</f>
        <v/>
      </c>
      <c r="DT75" s="54" t="str">
        <f>IF(ISBLANK(Paramètres!$B81),"",COUNTIF(Codes!DV82,1))</f>
        <v/>
      </c>
      <c r="DU75" s="54" t="str">
        <f>IF(ISBLANK(Paramètres!$B81),"",COUNTIF(Codes!DW82,1))</f>
        <v/>
      </c>
      <c r="DV75" s="54" t="str">
        <f>IF(ISBLANK(Paramètres!$B81),"",COUNTIF(Codes!DX82,1))</f>
        <v/>
      </c>
      <c r="DW75" s="54" t="str">
        <f>IF(ISBLANK(Paramètres!$B81),"",COUNTIF(Codes!DY82,1))</f>
        <v/>
      </c>
      <c r="DX75" s="54" t="str">
        <f>IF(ISBLANK(Paramètres!$B81),"",COUNTIF(Codes!DZ82,1))</f>
        <v/>
      </c>
      <c r="DY75" s="54" t="str">
        <f>IF(ISBLANK(Paramètres!$B81),"",COUNTIF(Codes!EA82,1))</f>
        <v/>
      </c>
      <c r="DZ75" s="54" t="str">
        <f>IF(ISBLANK(Paramètres!$B81),"",COUNTIF(Codes!EB82,1))</f>
        <v/>
      </c>
      <c r="EA75" s="54" t="str">
        <f>IF(ISBLANK(Paramètres!$B81),"",COUNTIF(Codes!EC82,1))</f>
        <v/>
      </c>
      <c r="EB75" s="54" t="str">
        <f>IF(ISBLANK(Paramètres!$B81),"",COUNTIF(Codes!ED82,1))</f>
        <v/>
      </c>
      <c r="EC75" s="54" t="str">
        <f>IF(ISBLANK(Paramètres!$B81),"",COUNTIF(Codes!EE82,1))</f>
        <v/>
      </c>
      <c r="ED75" s="54" t="str">
        <f>IF(ISBLANK(Paramètres!$B81),"",COUNTIF(Codes!EF82,1))</f>
        <v/>
      </c>
      <c r="EE75" s="54" t="str">
        <f>IF(ISBLANK(Paramètres!$B81),"",COUNTIF(Codes!EG82,1))</f>
        <v/>
      </c>
      <c r="EF75" s="54" t="str">
        <f>IF(ISBLANK(Paramètres!$B81),"",COUNTIF(Codes!EH82,1))</f>
        <v/>
      </c>
      <c r="EG75" s="54" t="str">
        <f>IF(ISBLANK(Paramètres!$B81),"",COUNTIF(Codes!EI82,1))</f>
        <v/>
      </c>
      <c r="EH75" s="54" t="str">
        <f>IF(ISBLANK(Paramètres!$B81),"",COUNTIF(Codes!EJ82,1))</f>
        <v/>
      </c>
      <c r="EI75" s="54" t="str">
        <f>IF(ISBLANK(Paramètres!$B81),"",COUNTIF(Codes!EK82,1))</f>
        <v/>
      </c>
      <c r="EJ75" s="54" t="str">
        <f>IF(ISBLANK(Paramètres!$B81),"",COUNTIF(Codes!EL82,1))</f>
        <v/>
      </c>
      <c r="EK75" s="54" t="str">
        <f>IF(ISBLANK(Paramètres!$B81),"",COUNTIF(Codes!EM82,1))</f>
        <v/>
      </c>
      <c r="EL75" s="54" t="str">
        <f>IF(ISBLANK(Paramètres!$B81),"",COUNTIF(Codes!EN82,1))</f>
        <v/>
      </c>
      <c r="EM75" s="54" t="str">
        <f>IF(ISBLANK(Paramètres!$B81),"",COUNTIF(Codes!EO82,1))</f>
        <v/>
      </c>
      <c r="EN75" s="54" t="str">
        <f>IF(ISBLANK(Paramètres!$B81),"",COUNTIF(Codes!EP82,1))</f>
        <v/>
      </c>
      <c r="EO75" s="54" t="str">
        <f>IF(ISBLANK(Paramètres!$B81),"",COUNTIF(Codes!EQ82,1))</f>
        <v/>
      </c>
      <c r="EP75" s="54" t="str">
        <f>IF(ISBLANK(Paramètres!$B81),"",COUNTIF(Codes!ER82,1))</f>
        <v/>
      </c>
      <c r="EQ75" s="54" t="str">
        <f>IF(ISBLANK(Paramètres!$B81),"",COUNTIF(Codes!ES82,1))</f>
        <v/>
      </c>
      <c r="ER75" s="54" t="str">
        <f>IF(ISBLANK(Paramètres!$B81),"",COUNTIF(Codes!ET82,1))</f>
        <v/>
      </c>
      <c r="ES75" s="54" t="str">
        <f>IF(ISBLANK(Paramètres!$B81),"",COUNTIF(Codes!EU82,1))</f>
        <v/>
      </c>
      <c r="ET75" s="54" t="str">
        <f>IF(ISBLANK(Paramètres!$B81),"",COUNTIF(Codes!EV82,1))</f>
        <v/>
      </c>
      <c r="EU75" s="54" t="str">
        <f>IF(ISBLANK(Paramètres!$B81),"",COUNTIF(Codes!EW82,1))</f>
        <v/>
      </c>
      <c r="EV75" s="54" t="str">
        <f>IF(ISBLANK(Paramètres!$B81),"",COUNTIF(Codes!EX82,1))</f>
        <v/>
      </c>
      <c r="EW75" s="54" t="str">
        <f>IF(ISBLANK(Paramètres!$B81),"",COUNTIF(Codes!EY82,1))</f>
        <v/>
      </c>
      <c r="EX75" s="54" t="str">
        <f>IF(ISBLANK(Paramètres!$B81),"",COUNTIF(Codes!EZ82,1))</f>
        <v/>
      </c>
      <c r="EY75" s="54" t="str">
        <f>IF(ISBLANK(Paramètres!$B81),"",COUNTIF(Codes!FA82,1))</f>
        <v/>
      </c>
      <c r="EZ75" s="54" t="str">
        <f>IF(ISBLANK(Paramètres!$B81),"",COUNTIF(Codes!FB82,1))</f>
        <v/>
      </c>
      <c r="FA75" s="54" t="str">
        <f>IF(ISBLANK(Paramètres!$B81),"",COUNTIF(Codes!FC82,1))</f>
        <v/>
      </c>
      <c r="FB75" s="54" t="str">
        <f>IF(ISBLANK(Paramètres!$B81),"",COUNTIF(Codes!FD82,1))</f>
        <v/>
      </c>
      <c r="FC75" s="54" t="str">
        <f>IF(ISBLANK(Paramètres!$B81),"",COUNTIF(Codes!FE82,1))</f>
        <v/>
      </c>
      <c r="FD75" s="54" t="str">
        <f>IF(ISBLANK(Paramètres!$B81),"",COUNTIF(Codes!FF82,1))</f>
        <v/>
      </c>
      <c r="FE75" s="54" t="str">
        <f>IF(ISBLANK(Paramètres!$B81),"",COUNTIF(Codes!FG82,1))</f>
        <v/>
      </c>
      <c r="FF75" s="54" t="str">
        <f>IF(ISBLANK(Paramètres!$B81),"",COUNTIF(Codes!FH82,1))</f>
        <v/>
      </c>
      <c r="FG75" s="54" t="str">
        <f>IF(ISBLANK(Paramètres!$B81),"",COUNTIF(Codes!FI82,1))</f>
        <v/>
      </c>
      <c r="FH75" s="54" t="str">
        <f>IF(ISBLANK(Paramètres!$B81),"",COUNTIF(Codes!FJ82,1))</f>
        <v/>
      </c>
      <c r="FI75" s="54" t="str">
        <f>IF(ISBLANK(Paramètres!$B81),"",COUNTIF(Codes!FK82,1))</f>
        <v/>
      </c>
      <c r="FJ75" s="54" t="str">
        <f>IF(ISBLANK(Paramètres!$B81),"",COUNTIF(Codes!FL82,1))</f>
        <v/>
      </c>
      <c r="FK75" s="54" t="str">
        <f>IF(ISBLANK(Paramètres!$B81),"",COUNTIF(Codes!FM82,1))</f>
        <v/>
      </c>
      <c r="FL75" s="54" t="str">
        <f>IF(ISBLANK(Paramètres!$B81),"",COUNTIF(Codes!FN82,1))</f>
        <v/>
      </c>
      <c r="FM75" s="54" t="str">
        <f>IF(ISBLANK(Paramètres!$B81),"",COUNTIF(Codes!FO82,1))</f>
        <v/>
      </c>
      <c r="FN75" s="54" t="str">
        <f>IF(ISBLANK(Paramètres!$B81),"",COUNTIF(Codes!FP82,1))</f>
        <v/>
      </c>
      <c r="FO75" s="54" t="str">
        <f>IF(ISBLANK(Paramètres!$B81),"",COUNTIF(Codes!FQ82,1))</f>
        <v/>
      </c>
      <c r="FP75" s="54" t="str">
        <f>IF(ISBLANK(Paramètres!$B81),"",COUNTIF(Codes!FR82,1))</f>
        <v/>
      </c>
      <c r="FQ75" s="54" t="str">
        <f>IF(ISBLANK(Paramètres!$B81),"",COUNTIF(Codes!FS82,1))</f>
        <v/>
      </c>
      <c r="FR75" s="54" t="str">
        <f>IF(ISBLANK(Paramètres!$B81),"",COUNTIF(Codes!FT82,1))</f>
        <v/>
      </c>
      <c r="FS75" s="54" t="str">
        <f>IF(ISBLANK(Paramètres!$B81),"",COUNTIF(Codes!FU82,1))</f>
        <v/>
      </c>
      <c r="FT75" s="54" t="str">
        <f>IF(ISBLANK(Paramètres!$B81),"",COUNTIF(Codes!FV82,1))</f>
        <v/>
      </c>
      <c r="FU75" s="54" t="str">
        <f>IF(ISBLANK(Paramètres!$B81),"",COUNTIF(Codes!FW82,1))</f>
        <v/>
      </c>
      <c r="FV75" s="54" t="str">
        <f>IF(ISBLANK(Paramètres!$B81),"",COUNTIF(Codes!FX82,1))</f>
        <v/>
      </c>
      <c r="FW75" s="54" t="str">
        <f>IF(ISBLANK(Paramètres!$B81),"",COUNTIF(Codes!FY82,1))</f>
        <v/>
      </c>
      <c r="FX75" s="54" t="str">
        <f>IF(ISBLANK(Paramètres!$B81),"",COUNTIF(Codes!FZ82,1))</f>
        <v/>
      </c>
      <c r="FY75" s="54" t="str">
        <f>IF(ISBLANK(Paramètres!$B81),"",COUNTIF(Codes!GA82,1))</f>
        <v/>
      </c>
      <c r="FZ75" s="54" t="str">
        <f>IF(ISBLANK(Paramètres!$B81),"",COUNTIF(Codes!GB82,1))</f>
        <v/>
      </c>
      <c r="GA75" s="54" t="str">
        <f>IF(ISBLANK(Paramètres!$B81),"",COUNTIF(Codes!GC82,1))</f>
        <v/>
      </c>
      <c r="GB75" s="54" t="str">
        <f>IF(ISBLANK(Paramètres!$B81),"",COUNTIF(Codes!GD82,1))</f>
        <v/>
      </c>
      <c r="GC75" s="54" t="str">
        <f>IF(ISBLANK(Paramètres!$B81),"",COUNTIF(Codes!GE82,1))</f>
        <v/>
      </c>
      <c r="GD75" s="54" t="str">
        <f>IF(ISBLANK(Paramètres!$B81),"",COUNTIF(Codes!GF82,1))</f>
        <v/>
      </c>
      <c r="GE75" s="54" t="str">
        <f>IF(ISBLANK(Paramètres!$B81),"",COUNTIF(Codes!GG82,1))</f>
        <v/>
      </c>
      <c r="GF75" s="54" t="str">
        <f>IF(ISBLANK(Paramètres!$B81),"",COUNTIF(Codes!GH82,1))</f>
        <v/>
      </c>
      <c r="GG75" s="54" t="str">
        <f>IF(ISBLANK(Paramètres!$B81),"",COUNTIF(Codes!GI82,1))</f>
        <v/>
      </c>
      <c r="GH75" s="54" t="str">
        <f>IF(ISBLANK(Paramètres!$B81),"",COUNTIF(Codes!GJ82,1))</f>
        <v/>
      </c>
      <c r="GI75" s="54" t="str">
        <f>IF(ISBLANK(Paramètres!$B81),"",COUNTIF(Codes!GK82,1))</f>
        <v/>
      </c>
      <c r="GJ75" s="54" t="str">
        <f>IF(ISBLANK(Paramètres!$B81),"",COUNTIF(Codes!GL82,1))</f>
        <v/>
      </c>
      <c r="GK75" s="54" t="str">
        <f>IF(ISBLANK(Paramètres!$B81),"",COUNTIF(Codes!GM82,1))</f>
        <v/>
      </c>
      <c r="GL75" s="54" t="str">
        <f>IF(ISBLANK(Paramètres!$B81),"",COUNTIF(Codes!GN82,1))</f>
        <v/>
      </c>
      <c r="GM75" s="54" t="str">
        <f>IF(ISBLANK(Paramètres!B81),"",AVERAGE(B75:CX75))</f>
        <v/>
      </c>
      <c r="GN75" s="54" t="str">
        <f>IF(ISBLANK(Paramètres!B81),"",AVERAGE(CY75:GL75))</f>
        <v/>
      </c>
      <c r="GO75" s="54" t="str">
        <f>IF(ISBLANK(Paramètres!B81),"",AVERAGE(C75:GL75))</f>
        <v/>
      </c>
      <c r="GP75" s="54" t="str">
        <f>IF(ISBLANK(Paramètres!B81),"",AVERAGE(CY75:DZ75))</f>
        <v/>
      </c>
      <c r="GQ75" s="54" t="str">
        <f>IF(ISBLANK(Paramètres!B81),"",AVERAGE(EA75:FK75))</f>
        <v/>
      </c>
      <c r="GR75" s="54" t="str">
        <f>IF(ISBLANK(Paramètres!B81),"",AVERAGE(FL75:FW75))</f>
        <v/>
      </c>
      <c r="GS75" s="54" t="str">
        <f>IF(ISBLANK(Paramètres!B81),"",AVERAGE(FX75:GL75))</f>
        <v/>
      </c>
      <c r="GT75" s="54" t="str">
        <f>IF(ISBLANK(Paramètres!B81),"",AVERAGE(Calculs!M75:R75,Calculs!AN75:AY75,Calculs!BE75:BI75,Calculs!BT75:BX75,Calculs!CD75:CO75))</f>
        <v/>
      </c>
      <c r="GU75" s="54" t="str">
        <f>IF(ISBLANK(Paramètres!B81),"",AVERAGE(Calculs!AI75:AM75,Calculs!BJ75:BP75,Calculs!BY75:CC75))</f>
        <v/>
      </c>
      <c r="GV75" s="54" t="str">
        <f>IF(ISBLANK(Paramètres!B81),"",AVERAGE(Calculs!B75:L75,Calculs!S75:AH75,Calculs!AZ75:BD75,Calculs!BQ75:BS75))</f>
        <v/>
      </c>
      <c r="GW75" s="54" t="str">
        <f>IF(ISBLANK(Paramètres!B81),"",AVERAGE(CP75:CX75))</f>
        <v/>
      </c>
    </row>
    <row r="76" spans="1:205" s="23" customFormat="1" ht="24" customHeight="1" thickBot="1" x14ac:dyDescent="0.4">
      <c r="A76" s="266" t="str">
        <f>Codes!C83</f>
        <v/>
      </c>
      <c r="B76" s="54" t="str">
        <f>IF(ISBLANK(Paramètres!$B82),"",COUNTIF(Codes!D83,1))</f>
        <v/>
      </c>
      <c r="C76" s="54" t="str">
        <f>IF(ISBLANK(Paramètres!$B82),"",COUNTIF(Codes!E83,1))</f>
        <v/>
      </c>
      <c r="D76" s="54" t="str">
        <f>IF(ISBLANK(Paramètres!$B82),"",COUNTIF(Codes!F83,1))</f>
        <v/>
      </c>
      <c r="E76" s="54" t="str">
        <f>IF(ISBLANK(Paramètres!$B82),"",COUNTIF(Codes!G83,1))</f>
        <v/>
      </c>
      <c r="F76" s="54" t="str">
        <f>IF(ISBLANK(Paramètres!$B82),"",COUNTIF(Codes!H83,1))</f>
        <v/>
      </c>
      <c r="G76" s="54" t="str">
        <f>IF(ISBLANK(Paramètres!$B82),"",COUNTIF(Codes!I83,1))</f>
        <v/>
      </c>
      <c r="H76" s="54" t="str">
        <f>IF(ISBLANK(Paramètres!$B82),"",COUNTIF(Codes!J83,1))</f>
        <v/>
      </c>
      <c r="I76" s="54" t="str">
        <f>IF(ISBLANK(Paramètres!$B82),"",COUNTIF(Codes!K83,1))</f>
        <v/>
      </c>
      <c r="J76" s="54" t="str">
        <f>IF(ISBLANK(Paramètres!$B82),"",COUNTIF(Codes!L83,1))</f>
        <v/>
      </c>
      <c r="K76" s="54" t="str">
        <f>IF(ISBLANK(Paramètres!$B82),"",COUNTIF(Codes!M83,1))</f>
        <v/>
      </c>
      <c r="L76" s="54" t="str">
        <f>IF(ISBLANK(Paramètres!$B82),"",COUNTIF(Codes!N83,1))</f>
        <v/>
      </c>
      <c r="M76" s="54" t="str">
        <f>IF(ISBLANK(Paramètres!$B82),"",COUNTIF(Codes!O83,1))</f>
        <v/>
      </c>
      <c r="N76" s="54" t="str">
        <f>IF(ISBLANK(Paramètres!$B82),"",COUNTIF(Codes!P83,1))</f>
        <v/>
      </c>
      <c r="O76" s="54" t="str">
        <f>IF(ISBLANK(Paramètres!$B82),"",COUNTIF(Codes!Q83,1))</f>
        <v/>
      </c>
      <c r="P76" s="54" t="str">
        <f>IF(ISBLANK(Paramètres!$B82),"",COUNTIF(Codes!R83,1))</f>
        <v/>
      </c>
      <c r="Q76" s="54" t="str">
        <f>IF(ISBLANK(Paramètres!$B82),"",COUNTIF(Codes!S83,1))</f>
        <v/>
      </c>
      <c r="R76" s="54" t="str">
        <f>IF(ISBLANK(Paramètres!$B82),"",COUNTIF(Codes!T83,1))</f>
        <v/>
      </c>
      <c r="S76" s="54" t="str">
        <f>IF(ISBLANK(Paramètres!$B82),"",COUNTIF(Codes!U83,1))</f>
        <v/>
      </c>
      <c r="T76" s="54" t="str">
        <f>IF(ISBLANK(Paramètres!$B82),"",COUNTIF(Codes!V83,1))</f>
        <v/>
      </c>
      <c r="U76" s="54" t="str">
        <f>IF(ISBLANK(Paramètres!$B82),"",COUNTIF(Codes!W83,1))</f>
        <v/>
      </c>
      <c r="V76" s="54" t="str">
        <f>IF(ISBLANK(Paramètres!$B82),"",COUNTIF(Codes!X83,1))</f>
        <v/>
      </c>
      <c r="W76" s="54" t="str">
        <f>IF(ISBLANK(Paramètres!$B82),"",COUNTIF(Codes!Y83,1))</f>
        <v/>
      </c>
      <c r="X76" s="54" t="str">
        <f>IF(ISBLANK(Paramètres!$B82),"",COUNTIF(Codes!Z83,1))</f>
        <v/>
      </c>
      <c r="Y76" s="54" t="str">
        <f>IF(ISBLANK(Paramètres!$B82),"",COUNTIF(Codes!AA83,1))</f>
        <v/>
      </c>
      <c r="Z76" s="54" t="str">
        <f>IF(ISBLANK(Paramètres!$B82),"",COUNTIF(Codes!AB83,1))</f>
        <v/>
      </c>
      <c r="AA76" s="54" t="str">
        <f>IF(ISBLANK(Paramètres!$B82),"",COUNTIF(Codes!AC83,1))</f>
        <v/>
      </c>
      <c r="AB76" s="54" t="str">
        <f>IF(ISBLANK(Paramètres!$B82),"",COUNTIF(Codes!AD83,1))</f>
        <v/>
      </c>
      <c r="AC76" s="54" t="str">
        <f>IF(ISBLANK(Paramètres!$B82),"",COUNTIF(Codes!AE83,1))</f>
        <v/>
      </c>
      <c r="AD76" s="54" t="str">
        <f>IF(ISBLANK(Paramètres!$B82),"",COUNTIF(Codes!AF83,1))</f>
        <v/>
      </c>
      <c r="AE76" s="54" t="str">
        <f>IF(ISBLANK(Paramètres!$B82),"",COUNTIF(Codes!AG83,1))</f>
        <v/>
      </c>
      <c r="AF76" s="54" t="str">
        <f>IF(ISBLANK(Paramètres!$B82),"",COUNTIF(Codes!AH83,1))</f>
        <v/>
      </c>
      <c r="AG76" s="54" t="str">
        <f>IF(ISBLANK(Paramètres!$B82),"",COUNTIF(Codes!AI83,1))</f>
        <v/>
      </c>
      <c r="AH76" s="54" t="str">
        <f>IF(ISBLANK(Paramètres!$B82),"",COUNTIF(Codes!AJ83,1))</f>
        <v/>
      </c>
      <c r="AI76" s="54" t="str">
        <f>IF(ISBLANK(Paramètres!$B82),"",COUNTIF(Codes!AK83,1))</f>
        <v/>
      </c>
      <c r="AJ76" s="54" t="str">
        <f>IF(ISBLANK(Paramètres!$B82),"",COUNTIF(Codes!AL83,1))</f>
        <v/>
      </c>
      <c r="AK76" s="54" t="str">
        <f>IF(ISBLANK(Paramètres!$B82),"",COUNTIF(Codes!AM83,1))</f>
        <v/>
      </c>
      <c r="AL76" s="54" t="str">
        <f>IF(ISBLANK(Paramètres!$B82),"",COUNTIF(Codes!AN83,1))</f>
        <v/>
      </c>
      <c r="AM76" s="54" t="str">
        <f>IF(ISBLANK(Paramètres!$B82),"",COUNTIF(Codes!AO83,1))</f>
        <v/>
      </c>
      <c r="AN76" s="54" t="str">
        <f>IF(ISBLANK(Paramètres!$B82),"",COUNTIF(Codes!AP83,1))</f>
        <v/>
      </c>
      <c r="AO76" s="54" t="str">
        <f>IF(ISBLANK(Paramètres!$B82),"",COUNTIF(Codes!AQ83,1))</f>
        <v/>
      </c>
      <c r="AP76" s="54" t="str">
        <f>IF(ISBLANK(Paramètres!$B82),"",COUNTIF(Codes!AR83,1))</f>
        <v/>
      </c>
      <c r="AQ76" s="54" t="str">
        <f>IF(ISBLANK(Paramètres!$B82),"",COUNTIF(Codes!AS83,1))</f>
        <v/>
      </c>
      <c r="AR76" s="54" t="str">
        <f>IF(ISBLANK(Paramètres!$B82),"",COUNTIF(Codes!AT83,1))</f>
        <v/>
      </c>
      <c r="AS76" s="54" t="str">
        <f>IF(ISBLANK(Paramètres!$B82),"",COUNTIF(Codes!AU83,1))</f>
        <v/>
      </c>
      <c r="AT76" s="54" t="str">
        <f>IF(ISBLANK(Paramètres!$B82),"",COUNTIF(Codes!AV83,1))</f>
        <v/>
      </c>
      <c r="AU76" s="54" t="str">
        <f>IF(ISBLANK(Paramètres!$B82),"",COUNTIF(Codes!AW83,1))</f>
        <v/>
      </c>
      <c r="AV76" s="54" t="str">
        <f>IF(ISBLANK(Paramètres!$B82),"",COUNTIF(Codes!AX83,1))</f>
        <v/>
      </c>
      <c r="AW76" s="54" t="str">
        <f>IF(ISBLANK(Paramètres!$B82),"",COUNTIF(Codes!AY83,1))</f>
        <v/>
      </c>
      <c r="AX76" s="54" t="str">
        <f>IF(ISBLANK(Paramètres!$B82),"",COUNTIF(Codes!AZ83,1))</f>
        <v/>
      </c>
      <c r="AY76" s="54" t="str">
        <f>IF(ISBLANK(Paramètres!$B82),"",COUNTIF(Codes!BA83,1))</f>
        <v/>
      </c>
      <c r="AZ76" s="54" t="str">
        <f>IF(ISBLANK(Paramètres!$B82),"",COUNTIF(Codes!BB83,1))</f>
        <v/>
      </c>
      <c r="BA76" s="54" t="str">
        <f>IF(ISBLANK(Paramètres!$B82),"",COUNTIF(Codes!BC83,1))</f>
        <v/>
      </c>
      <c r="BB76" s="54" t="str">
        <f>IF(ISBLANK(Paramètres!$B82),"",COUNTIF(Codes!BD83,1))</f>
        <v/>
      </c>
      <c r="BC76" s="54" t="str">
        <f>IF(ISBLANK(Paramètres!$B82),"",COUNTIF(Codes!BE83,1))</f>
        <v/>
      </c>
      <c r="BD76" s="54" t="str">
        <f>IF(ISBLANK(Paramètres!$B82),"",COUNTIF(Codes!BF83,1))</f>
        <v/>
      </c>
      <c r="BE76" s="54" t="str">
        <f>IF(ISBLANK(Paramètres!$B82),"",COUNTIF(Codes!BG83,1))</f>
        <v/>
      </c>
      <c r="BF76" s="54" t="str">
        <f>IF(ISBLANK(Paramètres!$B82),"",COUNTIF(Codes!BH83,1))</f>
        <v/>
      </c>
      <c r="BG76" s="54" t="str">
        <f>IF(ISBLANK(Paramètres!$B82),"",COUNTIF(Codes!BI83,1))</f>
        <v/>
      </c>
      <c r="BH76" s="54" t="str">
        <f>IF(ISBLANK(Paramètres!$B82),"",COUNTIF(Codes!BJ83,1))</f>
        <v/>
      </c>
      <c r="BI76" s="54" t="str">
        <f>IF(ISBLANK(Paramètres!$B82),"",COUNTIF(Codes!BK83,1))</f>
        <v/>
      </c>
      <c r="BJ76" s="54" t="str">
        <f>IF(ISBLANK(Paramètres!$B82),"",COUNTIF(Codes!BL83,1))</f>
        <v/>
      </c>
      <c r="BK76" s="54" t="str">
        <f>IF(ISBLANK(Paramètres!$B82),"",COUNTIF(Codes!BM83,1))</f>
        <v/>
      </c>
      <c r="BL76" s="54" t="str">
        <f>IF(ISBLANK(Paramètres!$B82),"",COUNTIF(Codes!BN83,1))</f>
        <v/>
      </c>
      <c r="BM76" s="54" t="str">
        <f>IF(ISBLANK(Paramètres!$B82),"",COUNTIF(Codes!BO83,1))</f>
        <v/>
      </c>
      <c r="BN76" s="54" t="str">
        <f>IF(ISBLANK(Paramètres!$B82),"",COUNTIF(Codes!BP83,1))</f>
        <v/>
      </c>
      <c r="BO76" s="54" t="str">
        <f>IF(ISBLANK(Paramètres!$B82),"",COUNTIF(Codes!BQ83,1))</f>
        <v/>
      </c>
      <c r="BP76" s="54" t="str">
        <f>IF(ISBLANK(Paramètres!$B82),"",COUNTIF(Codes!BR83,1))</f>
        <v/>
      </c>
      <c r="BQ76" s="54" t="str">
        <f>IF(ISBLANK(Paramètres!$B82),"",COUNTIF(Codes!BS83,1))</f>
        <v/>
      </c>
      <c r="BR76" s="54" t="str">
        <f>IF(ISBLANK(Paramètres!$B82),"",COUNTIF(Codes!BT83,1))</f>
        <v/>
      </c>
      <c r="BS76" s="54" t="str">
        <f>IF(ISBLANK(Paramètres!$B82),"",COUNTIF(Codes!BU83,1))</f>
        <v/>
      </c>
      <c r="BT76" s="54" t="str">
        <f>IF(ISBLANK(Paramètres!$B82),"",COUNTIF(Codes!BV83,1))</f>
        <v/>
      </c>
      <c r="BU76" s="54" t="str">
        <f>IF(ISBLANK(Paramètres!$B82),"",COUNTIF(Codes!BW83,1))</f>
        <v/>
      </c>
      <c r="BV76" s="54" t="str">
        <f>IF(ISBLANK(Paramètres!$B82),"",COUNTIF(Codes!BX83,1))</f>
        <v/>
      </c>
      <c r="BW76" s="54" t="str">
        <f>IF(ISBLANK(Paramètres!$B82),"",COUNTIF(Codes!BY83,1))</f>
        <v/>
      </c>
      <c r="BX76" s="54" t="str">
        <f>IF(ISBLANK(Paramètres!$B82),"",COUNTIF(Codes!BZ83,1))</f>
        <v/>
      </c>
      <c r="BY76" s="54" t="str">
        <f>IF(ISBLANK(Paramètres!$B82),"",COUNTIF(Codes!CA83,1))</f>
        <v/>
      </c>
      <c r="BZ76" s="54" t="str">
        <f>IF(ISBLANK(Paramètres!$B82),"",COUNTIF(Codes!CB83,1))</f>
        <v/>
      </c>
      <c r="CA76" s="54" t="str">
        <f>IF(ISBLANK(Paramètres!$B82),"",COUNTIF(Codes!CC83,1))</f>
        <v/>
      </c>
      <c r="CB76" s="54" t="str">
        <f>IF(ISBLANK(Paramètres!$B82),"",COUNTIF(Codes!CD83,1))</f>
        <v/>
      </c>
      <c r="CC76" s="54" t="str">
        <f>IF(ISBLANK(Paramètres!$B82),"",COUNTIF(Codes!CE83,1))</f>
        <v/>
      </c>
      <c r="CD76" s="54" t="str">
        <f>IF(ISBLANK(Paramètres!$B82),"",COUNTIF(Codes!CF83,1))</f>
        <v/>
      </c>
      <c r="CE76" s="54" t="str">
        <f>IF(ISBLANK(Paramètres!$B82),"",COUNTIF(Codes!CG83,1))</f>
        <v/>
      </c>
      <c r="CF76" s="54" t="str">
        <f>IF(ISBLANK(Paramètres!$B82),"",COUNTIF(Codes!CH83,1))</f>
        <v/>
      </c>
      <c r="CG76" s="54" t="str">
        <f>IF(ISBLANK(Paramètres!$B82),"",COUNTIF(Codes!CI83,1))</f>
        <v/>
      </c>
      <c r="CH76" s="54" t="str">
        <f>IF(ISBLANK(Paramètres!$B82),"",COUNTIF(Codes!CJ83,1))</f>
        <v/>
      </c>
      <c r="CI76" s="54" t="str">
        <f>IF(ISBLANK(Paramètres!$B82),"",COUNTIF(Codes!CK83,1))</f>
        <v/>
      </c>
      <c r="CJ76" s="54" t="str">
        <f>IF(ISBLANK(Paramètres!$B82),"",COUNTIF(Codes!CL83,1))</f>
        <v/>
      </c>
      <c r="CK76" s="54" t="str">
        <f>IF(ISBLANK(Paramètres!$B82),"",COUNTIF(Codes!CM83,1))</f>
        <v/>
      </c>
      <c r="CL76" s="54" t="str">
        <f>IF(ISBLANK(Paramètres!$B82),"",COUNTIF(Codes!CN83,1))</f>
        <v/>
      </c>
      <c r="CM76" s="54" t="str">
        <f>IF(ISBLANK(Paramètres!$B82),"",COUNTIF(Codes!CO83,1))</f>
        <v/>
      </c>
      <c r="CN76" s="54" t="str">
        <f>IF(ISBLANK(Paramètres!$B82),"",COUNTIF(Codes!CP83,1))</f>
        <v/>
      </c>
      <c r="CO76" s="54" t="str">
        <f>IF(ISBLANK(Paramètres!$B82),"",COUNTIF(Codes!CQ83,1))</f>
        <v/>
      </c>
      <c r="CP76" s="54" t="str">
        <f>IF(ISBLANK(Paramètres!$B82),"",COUNTIF(Codes!CR83,1))</f>
        <v/>
      </c>
      <c r="CQ76" s="54" t="str">
        <f>IF(ISBLANK(Paramètres!$B82),"",COUNTIF(Codes!CS83,1))</f>
        <v/>
      </c>
      <c r="CR76" s="54" t="str">
        <f>IF(ISBLANK(Paramètres!$B82),"",COUNTIF(Codes!CT83,1))</f>
        <v/>
      </c>
      <c r="CS76" s="54" t="str">
        <f>IF(ISBLANK(Paramètres!$B82),"",COUNTIF(Codes!CU83,1))</f>
        <v/>
      </c>
      <c r="CT76" s="54" t="str">
        <f>IF(ISBLANK(Paramètres!$B82),"",COUNTIF(Codes!CV83,1))</f>
        <v/>
      </c>
      <c r="CU76" s="54" t="str">
        <f>IF(ISBLANK(Paramètres!$B82),"",COUNTIF(Codes!CW83,1))</f>
        <v/>
      </c>
      <c r="CV76" s="54" t="str">
        <f>IF(ISBLANK(Paramètres!$B82),"",COUNTIF(Codes!CX83,1))</f>
        <v/>
      </c>
      <c r="CW76" s="54" t="str">
        <f>IF(ISBLANK(Paramètres!$B82),"",COUNTIF(Codes!CY83,1))</f>
        <v/>
      </c>
      <c r="CX76" s="54" t="str">
        <f>IF(ISBLANK(Paramètres!$B82),"",COUNTIF(Codes!CZ83,1))</f>
        <v/>
      </c>
      <c r="CY76" s="54" t="str">
        <f>IF(ISBLANK(Paramètres!$B82),"",COUNTIF(Codes!DA83,1))</f>
        <v/>
      </c>
      <c r="CZ76" s="54" t="str">
        <f>IF(ISBLANK(Paramètres!$B82),"",COUNTIF(Codes!DB83,1))</f>
        <v/>
      </c>
      <c r="DA76" s="54" t="str">
        <f>IF(ISBLANK(Paramètres!$B82),"",COUNTIF(Codes!DC83,1))</f>
        <v/>
      </c>
      <c r="DB76" s="54" t="str">
        <f>IF(ISBLANK(Paramètres!$B82),"",COUNTIF(Codes!DD83,1))</f>
        <v/>
      </c>
      <c r="DC76" s="54" t="str">
        <f>IF(ISBLANK(Paramètres!$B82),"",COUNTIF(Codes!DE83,1))</f>
        <v/>
      </c>
      <c r="DD76" s="54" t="str">
        <f>IF(ISBLANK(Paramètres!$B82),"",COUNTIF(Codes!DF83,1))</f>
        <v/>
      </c>
      <c r="DE76" s="54" t="str">
        <f>IF(ISBLANK(Paramètres!$B82),"",COUNTIF(Codes!DG83,1))</f>
        <v/>
      </c>
      <c r="DF76" s="54" t="str">
        <f>IF(ISBLANK(Paramètres!$B82),"",COUNTIF(Codes!DH83,1))</f>
        <v/>
      </c>
      <c r="DG76" s="54" t="str">
        <f>IF(ISBLANK(Paramètres!$B82),"",COUNTIF(Codes!DI83,1))</f>
        <v/>
      </c>
      <c r="DH76" s="54" t="str">
        <f>IF(ISBLANK(Paramètres!$B82),"",COUNTIF(Codes!DJ83,1))</f>
        <v/>
      </c>
      <c r="DI76" s="54" t="str">
        <f>IF(ISBLANK(Paramètres!$B82),"",COUNTIF(Codes!DK83,1))</f>
        <v/>
      </c>
      <c r="DJ76" s="54" t="str">
        <f>IF(ISBLANK(Paramètres!$B82),"",COUNTIF(Codes!DL83,1))</f>
        <v/>
      </c>
      <c r="DK76" s="54" t="str">
        <f>IF(ISBLANK(Paramètres!$B82),"",COUNTIF(Codes!DM83,1))</f>
        <v/>
      </c>
      <c r="DL76" s="54" t="str">
        <f>IF(ISBLANK(Paramètres!$B82),"",COUNTIF(Codes!DN83,1))</f>
        <v/>
      </c>
      <c r="DM76" s="54" t="str">
        <f>IF(ISBLANK(Paramètres!$B82),"",COUNTIF(Codes!DO83,1))</f>
        <v/>
      </c>
      <c r="DN76" s="54" t="str">
        <f>IF(ISBLANK(Paramètres!$B82),"",COUNTIF(Codes!DP83,1))</f>
        <v/>
      </c>
      <c r="DO76" s="54" t="str">
        <f>IF(ISBLANK(Paramètres!$B82),"",COUNTIF(Codes!DQ83,1))</f>
        <v/>
      </c>
      <c r="DP76" s="54" t="str">
        <f>IF(ISBLANK(Paramètres!$B82),"",COUNTIF(Codes!DR83,1))</f>
        <v/>
      </c>
      <c r="DQ76" s="54" t="str">
        <f>IF(ISBLANK(Paramètres!$B82),"",COUNTIF(Codes!DS83,1))</f>
        <v/>
      </c>
      <c r="DR76" s="54" t="str">
        <f>IF(ISBLANK(Paramètres!$B82),"",COUNTIF(Codes!DT83,1))</f>
        <v/>
      </c>
      <c r="DS76" s="54" t="str">
        <f>IF(ISBLANK(Paramètres!$B82),"",COUNTIF(Codes!DU83,1))</f>
        <v/>
      </c>
      <c r="DT76" s="54" t="str">
        <f>IF(ISBLANK(Paramètres!$B82),"",COUNTIF(Codes!DV83,1))</f>
        <v/>
      </c>
      <c r="DU76" s="54" t="str">
        <f>IF(ISBLANK(Paramètres!$B82),"",COUNTIF(Codes!DW83,1))</f>
        <v/>
      </c>
      <c r="DV76" s="54" t="str">
        <f>IF(ISBLANK(Paramètres!$B82),"",COUNTIF(Codes!DX83,1))</f>
        <v/>
      </c>
      <c r="DW76" s="54" t="str">
        <f>IF(ISBLANK(Paramètres!$B82),"",COUNTIF(Codes!DY83,1))</f>
        <v/>
      </c>
      <c r="DX76" s="54" t="str">
        <f>IF(ISBLANK(Paramètres!$B82),"",COUNTIF(Codes!DZ83,1))</f>
        <v/>
      </c>
      <c r="DY76" s="54" t="str">
        <f>IF(ISBLANK(Paramètres!$B82),"",COUNTIF(Codes!EA83,1))</f>
        <v/>
      </c>
      <c r="DZ76" s="54" t="str">
        <f>IF(ISBLANK(Paramètres!$B82),"",COUNTIF(Codes!EB83,1))</f>
        <v/>
      </c>
      <c r="EA76" s="54" t="str">
        <f>IF(ISBLANK(Paramètres!$B82),"",COUNTIF(Codes!EC83,1))</f>
        <v/>
      </c>
      <c r="EB76" s="54" t="str">
        <f>IF(ISBLANK(Paramètres!$B82),"",COUNTIF(Codes!ED83,1))</f>
        <v/>
      </c>
      <c r="EC76" s="54" t="str">
        <f>IF(ISBLANK(Paramètres!$B82),"",COUNTIF(Codes!EE83,1))</f>
        <v/>
      </c>
      <c r="ED76" s="54" t="str">
        <f>IF(ISBLANK(Paramètres!$B82),"",COUNTIF(Codes!EF83,1))</f>
        <v/>
      </c>
      <c r="EE76" s="54" t="str">
        <f>IF(ISBLANK(Paramètres!$B82),"",COUNTIF(Codes!EG83,1))</f>
        <v/>
      </c>
      <c r="EF76" s="54" t="str">
        <f>IF(ISBLANK(Paramètres!$B82),"",COUNTIF(Codes!EH83,1))</f>
        <v/>
      </c>
      <c r="EG76" s="54" t="str">
        <f>IF(ISBLANK(Paramètres!$B82),"",COUNTIF(Codes!EI83,1))</f>
        <v/>
      </c>
      <c r="EH76" s="54" t="str">
        <f>IF(ISBLANK(Paramètres!$B82),"",COUNTIF(Codes!EJ83,1))</f>
        <v/>
      </c>
      <c r="EI76" s="54" t="str">
        <f>IF(ISBLANK(Paramètres!$B82),"",COUNTIF(Codes!EK83,1))</f>
        <v/>
      </c>
      <c r="EJ76" s="54" t="str">
        <f>IF(ISBLANK(Paramètres!$B82),"",COUNTIF(Codes!EL83,1))</f>
        <v/>
      </c>
      <c r="EK76" s="54" t="str">
        <f>IF(ISBLANK(Paramètres!$B82),"",COUNTIF(Codes!EM83,1))</f>
        <v/>
      </c>
      <c r="EL76" s="54" t="str">
        <f>IF(ISBLANK(Paramètres!$B82),"",COUNTIF(Codes!EN83,1))</f>
        <v/>
      </c>
      <c r="EM76" s="54" t="str">
        <f>IF(ISBLANK(Paramètres!$B82),"",COUNTIF(Codes!EO83,1))</f>
        <v/>
      </c>
      <c r="EN76" s="54" t="str">
        <f>IF(ISBLANK(Paramètres!$B82),"",COUNTIF(Codes!EP83,1))</f>
        <v/>
      </c>
      <c r="EO76" s="54" t="str">
        <f>IF(ISBLANK(Paramètres!$B82),"",COUNTIF(Codes!EQ83,1))</f>
        <v/>
      </c>
      <c r="EP76" s="54" t="str">
        <f>IF(ISBLANK(Paramètres!$B82),"",COUNTIF(Codes!ER83,1))</f>
        <v/>
      </c>
      <c r="EQ76" s="54" t="str">
        <f>IF(ISBLANK(Paramètres!$B82),"",COUNTIF(Codes!ES83,1))</f>
        <v/>
      </c>
      <c r="ER76" s="54" t="str">
        <f>IF(ISBLANK(Paramètres!$B82),"",COUNTIF(Codes!ET83,1))</f>
        <v/>
      </c>
      <c r="ES76" s="54" t="str">
        <f>IF(ISBLANK(Paramètres!$B82),"",COUNTIF(Codes!EU83,1))</f>
        <v/>
      </c>
      <c r="ET76" s="54" t="str">
        <f>IF(ISBLANK(Paramètres!$B82),"",COUNTIF(Codes!EV83,1))</f>
        <v/>
      </c>
      <c r="EU76" s="54" t="str">
        <f>IF(ISBLANK(Paramètres!$B82),"",COUNTIF(Codes!EW83,1))</f>
        <v/>
      </c>
      <c r="EV76" s="54" t="str">
        <f>IF(ISBLANK(Paramètres!$B82),"",COUNTIF(Codes!EX83,1))</f>
        <v/>
      </c>
      <c r="EW76" s="54" t="str">
        <f>IF(ISBLANK(Paramètres!$B82),"",COUNTIF(Codes!EY83,1))</f>
        <v/>
      </c>
      <c r="EX76" s="54" t="str">
        <f>IF(ISBLANK(Paramètres!$B82),"",COUNTIF(Codes!EZ83,1))</f>
        <v/>
      </c>
      <c r="EY76" s="54" t="str">
        <f>IF(ISBLANK(Paramètres!$B82),"",COUNTIF(Codes!FA83,1))</f>
        <v/>
      </c>
      <c r="EZ76" s="54" t="str">
        <f>IF(ISBLANK(Paramètres!$B82),"",COUNTIF(Codes!FB83,1))</f>
        <v/>
      </c>
      <c r="FA76" s="54" t="str">
        <f>IF(ISBLANK(Paramètres!$B82),"",COUNTIF(Codes!FC83,1))</f>
        <v/>
      </c>
      <c r="FB76" s="54" t="str">
        <f>IF(ISBLANK(Paramètres!$B82),"",COUNTIF(Codes!FD83,1))</f>
        <v/>
      </c>
      <c r="FC76" s="54" t="str">
        <f>IF(ISBLANK(Paramètres!$B82),"",COUNTIF(Codes!FE83,1))</f>
        <v/>
      </c>
      <c r="FD76" s="54" t="str">
        <f>IF(ISBLANK(Paramètres!$B82),"",COUNTIF(Codes!FF83,1))</f>
        <v/>
      </c>
      <c r="FE76" s="54" t="str">
        <f>IF(ISBLANK(Paramètres!$B82),"",COUNTIF(Codes!FG83,1))</f>
        <v/>
      </c>
      <c r="FF76" s="54" t="str">
        <f>IF(ISBLANK(Paramètres!$B82),"",COUNTIF(Codes!FH83,1))</f>
        <v/>
      </c>
      <c r="FG76" s="54" t="str">
        <f>IF(ISBLANK(Paramètres!$B82),"",COUNTIF(Codes!FI83,1))</f>
        <v/>
      </c>
      <c r="FH76" s="54" t="str">
        <f>IF(ISBLANK(Paramètres!$B82),"",COUNTIF(Codes!FJ83,1))</f>
        <v/>
      </c>
      <c r="FI76" s="54" t="str">
        <f>IF(ISBLANK(Paramètres!$B82),"",COUNTIF(Codes!FK83,1))</f>
        <v/>
      </c>
      <c r="FJ76" s="54" t="str">
        <f>IF(ISBLANK(Paramètres!$B82),"",COUNTIF(Codes!FL83,1))</f>
        <v/>
      </c>
      <c r="FK76" s="54" t="str">
        <f>IF(ISBLANK(Paramètres!$B82),"",COUNTIF(Codes!FM83,1))</f>
        <v/>
      </c>
      <c r="FL76" s="54" t="str">
        <f>IF(ISBLANK(Paramètres!$B82),"",COUNTIF(Codes!FN83,1))</f>
        <v/>
      </c>
      <c r="FM76" s="54" t="str">
        <f>IF(ISBLANK(Paramètres!$B82),"",COUNTIF(Codes!FO83,1))</f>
        <v/>
      </c>
      <c r="FN76" s="54" t="str">
        <f>IF(ISBLANK(Paramètres!$B82),"",COUNTIF(Codes!FP83,1))</f>
        <v/>
      </c>
      <c r="FO76" s="54" t="str">
        <f>IF(ISBLANK(Paramètres!$B82),"",COUNTIF(Codes!FQ83,1))</f>
        <v/>
      </c>
      <c r="FP76" s="54" t="str">
        <f>IF(ISBLANK(Paramètres!$B82),"",COUNTIF(Codes!FR83,1))</f>
        <v/>
      </c>
      <c r="FQ76" s="54" t="str">
        <f>IF(ISBLANK(Paramètres!$B82),"",COUNTIF(Codes!FS83,1))</f>
        <v/>
      </c>
      <c r="FR76" s="54" t="str">
        <f>IF(ISBLANK(Paramètres!$B82),"",COUNTIF(Codes!FT83,1))</f>
        <v/>
      </c>
      <c r="FS76" s="54" t="str">
        <f>IF(ISBLANK(Paramètres!$B82),"",COUNTIF(Codes!FU83,1))</f>
        <v/>
      </c>
      <c r="FT76" s="54" t="str">
        <f>IF(ISBLANK(Paramètres!$B82),"",COUNTIF(Codes!FV83,1))</f>
        <v/>
      </c>
      <c r="FU76" s="54" t="str">
        <f>IF(ISBLANK(Paramètres!$B82),"",COUNTIF(Codes!FW83,1))</f>
        <v/>
      </c>
      <c r="FV76" s="54" t="str">
        <f>IF(ISBLANK(Paramètres!$B82),"",COUNTIF(Codes!FX83,1))</f>
        <v/>
      </c>
      <c r="FW76" s="54" t="str">
        <f>IF(ISBLANK(Paramètres!$B82),"",COUNTIF(Codes!FY83,1))</f>
        <v/>
      </c>
      <c r="FX76" s="54" t="str">
        <f>IF(ISBLANK(Paramètres!$B82),"",COUNTIF(Codes!FZ83,1))</f>
        <v/>
      </c>
      <c r="FY76" s="54" t="str">
        <f>IF(ISBLANK(Paramètres!$B82),"",COUNTIF(Codes!GA83,1))</f>
        <v/>
      </c>
      <c r="FZ76" s="54" t="str">
        <f>IF(ISBLANK(Paramètres!$B82),"",COUNTIF(Codes!GB83,1))</f>
        <v/>
      </c>
      <c r="GA76" s="54" t="str">
        <f>IF(ISBLANK(Paramètres!$B82),"",COUNTIF(Codes!GC83,1))</f>
        <v/>
      </c>
      <c r="GB76" s="54" t="str">
        <f>IF(ISBLANK(Paramètres!$B82),"",COUNTIF(Codes!GD83,1))</f>
        <v/>
      </c>
      <c r="GC76" s="54" t="str">
        <f>IF(ISBLANK(Paramètres!$B82),"",COUNTIF(Codes!GE83,1))</f>
        <v/>
      </c>
      <c r="GD76" s="54" t="str">
        <f>IF(ISBLANK(Paramètres!$B82),"",COUNTIF(Codes!GF83,1))</f>
        <v/>
      </c>
      <c r="GE76" s="54" t="str">
        <f>IF(ISBLANK(Paramètres!$B82),"",COUNTIF(Codes!GG83,1))</f>
        <v/>
      </c>
      <c r="GF76" s="54" t="str">
        <f>IF(ISBLANK(Paramètres!$B82),"",COUNTIF(Codes!GH83,1))</f>
        <v/>
      </c>
      <c r="GG76" s="54" t="str">
        <f>IF(ISBLANK(Paramètres!$B82),"",COUNTIF(Codes!GI83,1))</f>
        <v/>
      </c>
      <c r="GH76" s="54" t="str">
        <f>IF(ISBLANK(Paramètres!$B82),"",COUNTIF(Codes!GJ83,1))</f>
        <v/>
      </c>
      <c r="GI76" s="54" t="str">
        <f>IF(ISBLANK(Paramètres!$B82),"",COUNTIF(Codes!GK83,1))</f>
        <v/>
      </c>
      <c r="GJ76" s="54" t="str">
        <f>IF(ISBLANK(Paramètres!$B82),"",COUNTIF(Codes!GL83,1))</f>
        <v/>
      </c>
      <c r="GK76" s="54" t="str">
        <f>IF(ISBLANK(Paramètres!$B82),"",COUNTIF(Codes!GM83,1))</f>
        <v/>
      </c>
      <c r="GL76" s="54" t="str">
        <f>IF(ISBLANK(Paramètres!$B82),"",COUNTIF(Codes!GN83,1))</f>
        <v/>
      </c>
      <c r="GM76" s="54" t="str">
        <f>IF(ISBLANK(Paramètres!B82),"",AVERAGE(B76:CX76))</f>
        <v/>
      </c>
      <c r="GN76" s="54" t="str">
        <f>IF(ISBLANK(Paramètres!B82),"",AVERAGE(CY76:GL76))</f>
        <v/>
      </c>
      <c r="GO76" s="54" t="str">
        <f>IF(ISBLANK(Paramètres!B82),"",AVERAGE(C76:GL76))</f>
        <v/>
      </c>
      <c r="GP76" s="54" t="str">
        <f>IF(ISBLANK(Paramètres!B82),"",AVERAGE(CY76:DZ76))</f>
        <v/>
      </c>
      <c r="GQ76" s="54" t="str">
        <f>IF(ISBLANK(Paramètres!B82),"",AVERAGE(EA76:FK76))</f>
        <v/>
      </c>
      <c r="GR76" s="54" t="str">
        <f>IF(ISBLANK(Paramètres!B82),"",AVERAGE(FL76:FW76))</f>
        <v/>
      </c>
      <c r="GS76" s="54" t="str">
        <f>IF(ISBLANK(Paramètres!B82),"",AVERAGE(FX76:GL76))</f>
        <v/>
      </c>
      <c r="GT76" s="54" t="str">
        <f>IF(ISBLANK(Paramètres!B82),"",AVERAGE(Calculs!M76:R76,Calculs!AN76:AY76,Calculs!BE76:BI76,Calculs!BT76:BX76,Calculs!CD76:CO76))</f>
        <v/>
      </c>
      <c r="GU76" s="54" t="str">
        <f>IF(ISBLANK(Paramètres!B82),"",AVERAGE(Calculs!AI76:AM76,Calculs!BJ76:BP76,Calculs!BY76:CC76))</f>
        <v/>
      </c>
      <c r="GV76" s="54" t="str">
        <f>IF(ISBLANK(Paramètres!B82),"",AVERAGE(Calculs!B76:L76,Calculs!S76:AH76,Calculs!AZ76:BD76,Calculs!BQ76:BS76))</f>
        <v/>
      </c>
      <c r="GW76" s="54" t="str">
        <f>IF(ISBLANK(Paramètres!B82),"",AVERAGE(CP76:CX76))</f>
        <v/>
      </c>
    </row>
    <row r="77" spans="1:205" s="23" customFormat="1" ht="24" customHeight="1" thickBot="1" x14ac:dyDescent="0.4">
      <c r="A77" s="266" t="str">
        <f>Codes!C84</f>
        <v/>
      </c>
      <c r="B77" s="54" t="str">
        <f>IF(ISBLANK(Paramètres!$B83),"",COUNTIF(Codes!D84,1))</f>
        <v/>
      </c>
      <c r="C77" s="54" t="str">
        <f>IF(ISBLANK(Paramètres!$B83),"",COUNTIF(Codes!E84,1))</f>
        <v/>
      </c>
      <c r="D77" s="54" t="str">
        <f>IF(ISBLANK(Paramètres!$B83),"",COUNTIF(Codes!F84,1))</f>
        <v/>
      </c>
      <c r="E77" s="54" t="str">
        <f>IF(ISBLANK(Paramètres!$B83),"",COUNTIF(Codes!G84,1))</f>
        <v/>
      </c>
      <c r="F77" s="54" t="str">
        <f>IF(ISBLANK(Paramètres!$B83),"",COUNTIF(Codes!H84,1))</f>
        <v/>
      </c>
      <c r="G77" s="54" t="str">
        <f>IF(ISBLANK(Paramètres!$B83),"",COUNTIF(Codes!I84,1))</f>
        <v/>
      </c>
      <c r="H77" s="54" t="str">
        <f>IF(ISBLANK(Paramètres!$B83),"",COUNTIF(Codes!J84,1))</f>
        <v/>
      </c>
      <c r="I77" s="54" t="str">
        <f>IF(ISBLANK(Paramètres!$B83),"",COUNTIF(Codes!K84,1))</f>
        <v/>
      </c>
      <c r="J77" s="54" t="str">
        <f>IF(ISBLANK(Paramètres!$B83),"",COUNTIF(Codes!L84,1))</f>
        <v/>
      </c>
      <c r="K77" s="54" t="str">
        <f>IF(ISBLANK(Paramètres!$B83),"",COUNTIF(Codes!M84,1))</f>
        <v/>
      </c>
      <c r="L77" s="54" t="str">
        <f>IF(ISBLANK(Paramètres!$B83),"",COUNTIF(Codes!N84,1))</f>
        <v/>
      </c>
      <c r="M77" s="54" t="str">
        <f>IF(ISBLANK(Paramètres!$B83),"",COUNTIF(Codes!O84,1))</f>
        <v/>
      </c>
      <c r="N77" s="54" t="str">
        <f>IF(ISBLANK(Paramètres!$B83),"",COUNTIF(Codes!P84,1))</f>
        <v/>
      </c>
      <c r="O77" s="54" t="str">
        <f>IF(ISBLANK(Paramètres!$B83),"",COUNTIF(Codes!Q84,1))</f>
        <v/>
      </c>
      <c r="P77" s="54" t="str">
        <f>IF(ISBLANK(Paramètres!$B83),"",COUNTIF(Codes!R84,1))</f>
        <v/>
      </c>
      <c r="Q77" s="54" t="str">
        <f>IF(ISBLANK(Paramètres!$B83),"",COUNTIF(Codes!S84,1))</f>
        <v/>
      </c>
      <c r="R77" s="54" t="str">
        <f>IF(ISBLANK(Paramètres!$B83),"",COUNTIF(Codes!T84,1))</f>
        <v/>
      </c>
      <c r="S77" s="54" t="str">
        <f>IF(ISBLANK(Paramètres!$B83),"",COUNTIF(Codes!U84,1))</f>
        <v/>
      </c>
      <c r="T77" s="54" t="str">
        <f>IF(ISBLANK(Paramètres!$B83),"",COUNTIF(Codes!V84,1))</f>
        <v/>
      </c>
      <c r="U77" s="54" t="str">
        <f>IF(ISBLANK(Paramètres!$B83),"",COUNTIF(Codes!W84,1))</f>
        <v/>
      </c>
      <c r="V77" s="54" t="str">
        <f>IF(ISBLANK(Paramètres!$B83),"",COUNTIF(Codes!X84,1))</f>
        <v/>
      </c>
      <c r="W77" s="54" t="str">
        <f>IF(ISBLANK(Paramètres!$B83),"",COUNTIF(Codes!Y84,1))</f>
        <v/>
      </c>
      <c r="X77" s="54" t="str">
        <f>IF(ISBLANK(Paramètres!$B83),"",COUNTIF(Codes!Z84,1))</f>
        <v/>
      </c>
      <c r="Y77" s="54" t="str">
        <f>IF(ISBLANK(Paramètres!$B83),"",COUNTIF(Codes!AA84,1))</f>
        <v/>
      </c>
      <c r="Z77" s="54" t="str">
        <f>IF(ISBLANK(Paramètres!$B83),"",COUNTIF(Codes!AB84,1))</f>
        <v/>
      </c>
      <c r="AA77" s="54" t="str">
        <f>IF(ISBLANK(Paramètres!$B83),"",COUNTIF(Codes!AC84,1))</f>
        <v/>
      </c>
      <c r="AB77" s="54" t="str">
        <f>IF(ISBLANK(Paramètres!$B83),"",COUNTIF(Codes!AD84,1))</f>
        <v/>
      </c>
      <c r="AC77" s="54" t="str">
        <f>IF(ISBLANK(Paramètres!$B83),"",COUNTIF(Codes!AE84,1))</f>
        <v/>
      </c>
      <c r="AD77" s="54" t="str">
        <f>IF(ISBLANK(Paramètres!$B83),"",COUNTIF(Codes!AF84,1))</f>
        <v/>
      </c>
      <c r="AE77" s="54" t="str">
        <f>IF(ISBLANK(Paramètres!$B83),"",COUNTIF(Codes!AG84,1))</f>
        <v/>
      </c>
      <c r="AF77" s="54" t="str">
        <f>IF(ISBLANK(Paramètres!$B83),"",COUNTIF(Codes!AH84,1))</f>
        <v/>
      </c>
      <c r="AG77" s="54" t="str">
        <f>IF(ISBLANK(Paramètres!$B83),"",COUNTIF(Codes!AI84,1))</f>
        <v/>
      </c>
      <c r="AH77" s="54" t="str">
        <f>IF(ISBLANK(Paramètres!$B83),"",COUNTIF(Codes!AJ84,1))</f>
        <v/>
      </c>
      <c r="AI77" s="54" t="str">
        <f>IF(ISBLANK(Paramètres!$B83),"",COUNTIF(Codes!AK84,1))</f>
        <v/>
      </c>
      <c r="AJ77" s="54" t="str">
        <f>IF(ISBLANK(Paramètres!$B83),"",COUNTIF(Codes!AL84,1))</f>
        <v/>
      </c>
      <c r="AK77" s="54" t="str">
        <f>IF(ISBLANK(Paramètres!$B83),"",COUNTIF(Codes!AM84,1))</f>
        <v/>
      </c>
      <c r="AL77" s="54" t="str">
        <f>IF(ISBLANK(Paramètres!$B83),"",COUNTIF(Codes!AN84,1))</f>
        <v/>
      </c>
      <c r="AM77" s="54" t="str">
        <f>IF(ISBLANK(Paramètres!$B83),"",COUNTIF(Codes!AO84,1))</f>
        <v/>
      </c>
      <c r="AN77" s="54" t="str">
        <f>IF(ISBLANK(Paramètres!$B83),"",COUNTIF(Codes!AP84,1))</f>
        <v/>
      </c>
      <c r="AO77" s="54" t="str">
        <f>IF(ISBLANK(Paramètres!$B83),"",COUNTIF(Codes!AQ84,1))</f>
        <v/>
      </c>
      <c r="AP77" s="54" t="str">
        <f>IF(ISBLANK(Paramètres!$B83),"",COUNTIF(Codes!AR84,1))</f>
        <v/>
      </c>
      <c r="AQ77" s="54" t="str">
        <f>IF(ISBLANK(Paramètres!$B83),"",COUNTIF(Codes!AS84,1))</f>
        <v/>
      </c>
      <c r="AR77" s="54" t="str">
        <f>IF(ISBLANK(Paramètres!$B83),"",COUNTIF(Codes!AT84,1))</f>
        <v/>
      </c>
      <c r="AS77" s="54" t="str">
        <f>IF(ISBLANK(Paramètres!$B83),"",COUNTIF(Codes!AU84,1))</f>
        <v/>
      </c>
      <c r="AT77" s="54" t="str">
        <f>IF(ISBLANK(Paramètres!$B83),"",COUNTIF(Codes!AV84,1))</f>
        <v/>
      </c>
      <c r="AU77" s="54" t="str">
        <f>IF(ISBLANK(Paramètres!$B83),"",COUNTIF(Codes!AW84,1))</f>
        <v/>
      </c>
      <c r="AV77" s="54" t="str">
        <f>IF(ISBLANK(Paramètres!$B83),"",COUNTIF(Codes!AX84,1))</f>
        <v/>
      </c>
      <c r="AW77" s="54" t="str">
        <f>IF(ISBLANK(Paramètres!$B83),"",COUNTIF(Codes!AY84,1))</f>
        <v/>
      </c>
      <c r="AX77" s="54" t="str">
        <f>IF(ISBLANK(Paramètres!$B83),"",COUNTIF(Codes!AZ84,1))</f>
        <v/>
      </c>
      <c r="AY77" s="54" t="str">
        <f>IF(ISBLANK(Paramètres!$B83),"",COUNTIF(Codes!BA84,1))</f>
        <v/>
      </c>
      <c r="AZ77" s="54" t="str">
        <f>IF(ISBLANK(Paramètres!$B83),"",COUNTIF(Codes!BB84,1))</f>
        <v/>
      </c>
      <c r="BA77" s="54" t="str">
        <f>IF(ISBLANK(Paramètres!$B83),"",COUNTIF(Codes!BC84,1))</f>
        <v/>
      </c>
      <c r="BB77" s="54" t="str">
        <f>IF(ISBLANK(Paramètres!$B83),"",COUNTIF(Codes!BD84,1))</f>
        <v/>
      </c>
      <c r="BC77" s="54" t="str">
        <f>IF(ISBLANK(Paramètres!$B83),"",COUNTIF(Codes!BE84,1))</f>
        <v/>
      </c>
      <c r="BD77" s="54" t="str">
        <f>IF(ISBLANK(Paramètres!$B83),"",COUNTIF(Codes!BF84,1))</f>
        <v/>
      </c>
      <c r="BE77" s="54" t="str">
        <f>IF(ISBLANK(Paramètres!$B83),"",COUNTIF(Codes!BG84,1))</f>
        <v/>
      </c>
      <c r="BF77" s="54" t="str">
        <f>IF(ISBLANK(Paramètres!$B83),"",COUNTIF(Codes!BH84,1))</f>
        <v/>
      </c>
      <c r="BG77" s="54" t="str">
        <f>IF(ISBLANK(Paramètres!$B83),"",COUNTIF(Codes!BI84,1))</f>
        <v/>
      </c>
      <c r="BH77" s="54" t="str">
        <f>IF(ISBLANK(Paramètres!$B83),"",COUNTIF(Codes!BJ84,1))</f>
        <v/>
      </c>
      <c r="BI77" s="54" t="str">
        <f>IF(ISBLANK(Paramètres!$B83),"",COUNTIF(Codes!BK84,1))</f>
        <v/>
      </c>
      <c r="BJ77" s="54" t="str">
        <f>IF(ISBLANK(Paramètres!$B83),"",COUNTIF(Codes!BL84,1))</f>
        <v/>
      </c>
      <c r="BK77" s="54" t="str">
        <f>IF(ISBLANK(Paramètres!$B83),"",COUNTIF(Codes!BM84,1))</f>
        <v/>
      </c>
      <c r="BL77" s="54" t="str">
        <f>IF(ISBLANK(Paramètres!$B83),"",COUNTIF(Codes!BN84,1))</f>
        <v/>
      </c>
      <c r="BM77" s="54" t="str">
        <f>IF(ISBLANK(Paramètres!$B83),"",COUNTIF(Codes!BO84,1))</f>
        <v/>
      </c>
      <c r="BN77" s="54" t="str">
        <f>IF(ISBLANK(Paramètres!$B83),"",COUNTIF(Codes!BP84,1))</f>
        <v/>
      </c>
      <c r="BO77" s="54" t="str">
        <f>IF(ISBLANK(Paramètres!$B83),"",COUNTIF(Codes!BQ84,1))</f>
        <v/>
      </c>
      <c r="BP77" s="54" t="str">
        <f>IF(ISBLANK(Paramètres!$B83),"",COUNTIF(Codes!BR84,1))</f>
        <v/>
      </c>
      <c r="BQ77" s="54" t="str">
        <f>IF(ISBLANK(Paramètres!$B83),"",COUNTIF(Codes!BS84,1))</f>
        <v/>
      </c>
      <c r="BR77" s="54" t="str">
        <f>IF(ISBLANK(Paramètres!$B83),"",COUNTIF(Codes!BT84,1))</f>
        <v/>
      </c>
      <c r="BS77" s="54" t="str">
        <f>IF(ISBLANK(Paramètres!$B83),"",COUNTIF(Codes!BU84,1))</f>
        <v/>
      </c>
      <c r="BT77" s="54" t="str">
        <f>IF(ISBLANK(Paramètres!$B83),"",COUNTIF(Codes!BV84,1))</f>
        <v/>
      </c>
      <c r="BU77" s="54" t="str">
        <f>IF(ISBLANK(Paramètres!$B83),"",COUNTIF(Codes!BW84,1))</f>
        <v/>
      </c>
      <c r="BV77" s="54" t="str">
        <f>IF(ISBLANK(Paramètres!$B83),"",COUNTIF(Codes!BX84,1))</f>
        <v/>
      </c>
      <c r="BW77" s="54" t="str">
        <f>IF(ISBLANK(Paramètres!$B83),"",COUNTIF(Codes!BY84,1))</f>
        <v/>
      </c>
      <c r="BX77" s="54" t="str">
        <f>IF(ISBLANK(Paramètres!$B83),"",COUNTIF(Codes!BZ84,1))</f>
        <v/>
      </c>
      <c r="BY77" s="54" t="str">
        <f>IF(ISBLANK(Paramètres!$B83),"",COUNTIF(Codes!CA84,1))</f>
        <v/>
      </c>
      <c r="BZ77" s="54" t="str">
        <f>IF(ISBLANK(Paramètres!$B83),"",COUNTIF(Codes!CB84,1))</f>
        <v/>
      </c>
      <c r="CA77" s="54" t="str">
        <f>IF(ISBLANK(Paramètres!$B83),"",COUNTIF(Codes!CC84,1))</f>
        <v/>
      </c>
      <c r="CB77" s="54" t="str">
        <f>IF(ISBLANK(Paramètres!$B83),"",COUNTIF(Codes!CD84,1))</f>
        <v/>
      </c>
      <c r="CC77" s="54" t="str">
        <f>IF(ISBLANK(Paramètres!$B83),"",COUNTIF(Codes!CE84,1))</f>
        <v/>
      </c>
      <c r="CD77" s="54" t="str">
        <f>IF(ISBLANK(Paramètres!$B83),"",COUNTIF(Codes!CF84,1))</f>
        <v/>
      </c>
      <c r="CE77" s="54" t="str">
        <f>IF(ISBLANK(Paramètres!$B83),"",COUNTIF(Codes!CG84,1))</f>
        <v/>
      </c>
      <c r="CF77" s="54" t="str">
        <f>IF(ISBLANK(Paramètres!$B83),"",COUNTIF(Codes!CH84,1))</f>
        <v/>
      </c>
      <c r="CG77" s="54" t="str">
        <f>IF(ISBLANK(Paramètres!$B83),"",COUNTIF(Codes!CI84,1))</f>
        <v/>
      </c>
      <c r="CH77" s="54" t="str">
        <f>IF(ISBLANK(Paramètres!$B83),"",COUNTIF(Codes!CJ84,1))</f>
        <v/>
      </c>
      <c r="CI77" s="54" t="str">
        <f>IF(ISBLANK(Paramètres!$B83),"",COUNTIF(Codes!CK84,1))</f>
        <v/>
      </c>
      <c r="CJ77" s="54" t="str">
        <f>IF(ISBLANK(Paramètres!$B83),"",COUNTIF(Codes!CL84,1))</f>
        <v/>
      </c>
      <c r="CK77" s="54" t="str">
        <f>IF(ISBLANK(Paramètres!$B83),"",COUNTIF(Codes!CM84,1))</f>
        <v/>
      </c>
      <c r="CL77" s="54" t="str">
        <f>IF(ISBLANK(Paramètres!$B83),"",COUNTIF(Codes!CN84,1))</f>
        <v/>
      </c>
      <c r="CM77" s="54" t="str">
        <f>IF(ISBLANK(Paramètres!$B83),"",COUNTIF(Codes!CO84,1))</f>
        <v/>
      </c>
      <c r="CN77" s="54" t="str">
        <f>IF(ISBLANK(Paramètres!$B83),"",COUNTIF(Codes!CP84,1))</f>
        <v/>
      </c>
      <c r="CO77" s="54" t="str">
        <f>IF(ISBLANK(Paramètres!$B83),"",COUNTIF(Codes!CQ84,1))</f>
        <v/>
      </c>
      <c r="CP77" s="54" t="str">
        <f>IF(ISBLANK(Paramètres!$B83),"",COUNTIF(Codes!CR84,1))</f>
        <v/>
      </c>
      <c r="CQ77" s="54" t="str">
        <f>IF(ISBLANK(Paramètres!$B83),"",COUNTIF(Codes!CS84,1))</f>
        <v/>
      </c>
      <c r="CR77" s="54" t="str">
        <f>IF(ISBLANK(Paramètres!$B83),"",COUNTIF(Codes!CT84,1))</f>
        <v/>
      </c>
      <c r="CS77" s="54" t="str">
        <f>IF(ISBLANK(Paramètres!$B83),"",COUNTIF(Codes!CU84,1))</f>
        <v/>
      </c>
      <c r="CT77" s="54" t="str">
        <f>IF(ISBLANK(Paramètres!$B83),"",COUNTIF(Codes!CV84,1))</f>
        <v/>
      </c>
      <c r="CU77" s="54" t="str">
        <f>IF(ISBLANK(Paramètres!$B83),"",COUNTIF(Codes!CW84,1))</f>
        <v/>
      </c>
      <c r="CV77" s="54" t="str">
        <f>IF(ISBLANK(Paramètres!$B83),"",COUNTIF(Codes!CX84,1))</f>
        <v/>
      </c>
      <c r="CW77" s="54" t="str">
        <f>IF(ISBLANK(Paramètres!$B83),"",COUNTIF(Codes!CY84,1))</f>
        <v/>
      </c>
      <c r="CX77" s="54" t="str">
        <f>IF(ISBLANK(Paramètres!$B83),"",COUNTIF(Codes!CZ84,1))</f>
        <v/>
      </c>
      <c r="CY77" s="54" t="str">
        <f>IF(ISBLANK(Paramètres!$B83),"",COUNTIF(Codes!DA84,1))</f>
        <v/>
      </c>
      <c r="CZ77" s="54" t="str">
        <f>IF(ISBLANK(Paramètres!$B83),"",COUNTIF(Codes!DB84,1))</f>
        <v/>
      </c>
      <c r="DA77" s="54" t="str">
        <f>IF(ISBLANK(Paramètres!$B83),"",COUNTIF(Codes!DC84,1))</f>
        <v/>
      </c>
      <c r="DB77" s="54" t="str">
        <f>IF(ISBLANK(Paramètres!$B83),"",COUNTIF(Codes!DD84,1))</f>
        <v/>
      </c>
      <c r="DC77" s="54" t="str">
        <f>IF(ISBLANK(Paramètres!$B83),"",COUNTIF(Codes!DE84,1))</f>
        <v/>
      </c>
      <c r="DD77" s="54" t="str">
        <f>IF(ISBLANK(Paramètres!$B83),"",COUNTIF(Codes!DF84,1))</f>
        <v/>
      </c>
      <c r="DE77" s="54" t="str">
        <f>IF(ISBLANK(Paramètres!$B83),"",COUNTIF(Codes!DG84,1))</f>
        <v/>
      </c>
      <c r="DF77" s="54" t="str">
        <f>IF(ISBLANK(Paramètres!$B83),"",COUNTIF(Codes!DH84,1))</f>
        <v/>
      </c>
      <c r="DG77" s="54" t="str">
        <f>IF(ISBLANK(Paramètres!$B83),"",COUNTIF(Codes!DI84,1))</f>
        <v/>
      </c>
      <c r="DH77" s="54" t="str">
        <f>IF(ISBLANK(Paramètres!$B83),"",COUNTIF(Codes!DJ84,1))</f>
        <v/>
      </c>
      <c r="DI77" s="54" t="str">
        <f>IF(ISBLANK(Paramètres!$B83),"",COUNTIF(Codes!DK84,1))</f>
        <v/>
      </c>
      <c r="DJ77" s="54" t="str">
        <f>IF(ISBLANK(Paramètres!$B83),"",COUNTIF(Codes!DL84,1))</f>
        <v/>
      </c>
      <c r="DK77" s="54" t="str">
        <f>IF(ISBLANK(Paramètres!$B83),"",COUNTIF(Codes!DM84,1))</f>
        <v/>
      </c>
      <c r="DL77" s="54" t="str">
        <f>IF(ISBLANK(Paramètres!$B83),"",COUNTIF(Codes!DN84,1))</f>
        <v/>
      </c>
      <c r="DM77" s="54" t="str">
        <f>IF(ISBLANK(Paramètres!$B83),"",COUNTIF(Codes!DO84,1))</f>
        <v/>
      </c>
      <c r="DN77" s="54" t="str">
        <f>IF(ISBLANK(Paramètres!$B83),"",COUNTIF(Codes!DP84,1))</f>
        <v/>
      </c>
      <c r="DO77" s="54" t="str">
        <f>IF(ISBLANK(Paramètres!$B83),"",COUNTIF(Codes!DQ84,1))</f>
        <v/>
      </c>
      <c r="DP77" s="54" t="str">
        <f>IF(ISBLANK(Paramètres!$B83),"",COUNTIF(Codes!DR84,1))</f>
        <v/>
      </c>
      <c r="DQ77" s="54" t="str">
        <f>IF(ISBLANK(Paramètres!$B83),"",COUNTIF(Codes!DS84,1))</f>
        <v/>
      </c>
      <c r="DR77" s="54" t="str">
        <f>IF(ISBLANK(Paramètres!$B83),"",COUNTIF(Codes!DT84,1))</f>
        <v/>
      </c>
      <c r="DS77" s="54" t="str">
        <f>IF(ISBLANK(Paramètres!$B83),"",COUNTIF(Codes!DU84,1))</f>
        <v/>
      </c>
      <c r="DT77" s="54" t="str">
        <f>IF(ISBLANK(Paramètres!$B83),"",COUNTIF(Codes!DV84,1))</f>
        <v/>
      </c>
      <c r="DU77" s="54" t="str">
        <f>IF(ISBLANK(Paramètres!$B83),"",COUNTIF(Codes!DW84,1))</f>
        <v/>
      </c>
      <c r="DV77" s="54" t="str">
        <f>IF(ISBLANK(Paramètres!$B83),"",COUNTIF(Codes!DX84,1))</f>
        <v/>
      </c>
      <c r="DW77" s="54" t="str">
        <f>IF(ISBLANK(Paramètres!$B83),"",COUNTIF(Codes!DY84,1))</f>
        <v/>
      </c>
      <c r="DX77" s="54" t="str">
        <f>IF(ISBLANK(Paramètres!$B83),"",COUNTIF(Codes!DZ84,1))</f>
        <v/>
      </c>
      <c r="DY77" s="54" t="str">
        <f>IF(ISBLANK(Paramètres!$B83),"",COUNTIF(Codes!EA84,1))</f>
        <v/>
      </c>
      <c r="DZ77" s="54" t="str">
        <f>IF(ISBLANK(Paramètres!$B83),"",COUNTIF(Codes!EB84,1))</f>
        <v/>
      </c>
      <c r="EA77" s="54" t="str">
        <f>IF(ISBLANK(Paramètres!$B83),"",COUNTIF(Codes!EC84,1))</f>
        <v/>
      </c>
      <c r="EB77" s="54" t="str">
        <f>IF(ISBLANK(Paramètres!$B83),"",COUNTIF(Codes!ED84,1))</f>
        <v/>
      </c>
      <c r="EC77" s="54" t="str">
        <f>IF(ISBLANK(Paramètres!$B83),"",COUNTIF(Codes!EE84,1))</f>
        <v/>
      </c>
      <c r="ED77" s="54" t="str">
        <f>IF(ISBLANK(Paramètres!$B83),"",COUNTIF(Codes!EF84,1))</f>
        <v/>
      </c>
      <c r="EE77" s="54" t="str">
        <f>IF(ISBLANK(Paramètres!$B83),"",COUNTIF(Codes!EG84,1))</f>
        <v/>
      </c>
      <c r="EF77" s="54" t="str">
        <f>IF(ISBLANK(Paramètres!$B83),"",COUNTIF(Codes!EH84,1))</f>
        <v/>
      </c>
      <c r="EG77" s="54" t="str">
        <f>IF(ISBLANK(Paramètres!$B83),"",COUNTIF(Codes!EI84,1))</f>
        <v/>
      </c>
      <c r="EH77" s="54" t="str">
        <f>IF(ISBLANK(Paramètres!$B83),"",COUNTIF(Codes!EJ84,1))</f>
        <v/>
      </c>
      <c r="EI77" s="54" t="str">
        <f>IF(ISBLANK(Paramètres!$B83),"",COUNTIF(Codes!EK84,1))</f>
        <v/>
      </c>
      <c r="EJ77" s="54" t="str">
        <f>IF(ISBLANK(Paramètres!$B83),"",COUNTIF(Codes!EL84,1))</f>
        <v/>
      </c>
      <c r="EK77" s="54" t="str">
        <f>IF(ISBLANK(Paramètres!$B83),"",COUNTIF(Codes!EM84,1))</f>
        <v/>
      </c>
      <c r="EL77" s="54" t="str">
        <f>IF(ISBLANK(Paramètres!$B83),"",COUNTIF(Codes!EN84,1))</f>
        <v/>
      </c>
      <c r="EM77" s="54" t="str">
        <f>IF(ISBLANK(Paramètres!$B83),"",COUNTIF(Codes!EO84,1))</f>
        <v/>
      </c>
      <c r="EN77" s="54" t="str">
        <f>IF(ISBLANK(Paramètres!$B83),"",COUNTIF(Codes!EP84,1))</f>
        <v/>
      </c>
      <c r="EO77" s="54" t="str">
        <f>IF(ISBLANK(Paramètres!$B83),"",COUNTIF(Codes!EQ84,1))</f>
        <v/>
      </c>
      <c r="EP77" s="54" t="str">
        <f>IF(ISBLANK(Paramètres!$B83),"",COUNTIF(Codes!ER84,1))</f>
        <v/>
      </c>
      <c r="EQ77" s="54" t="str">
        <f>IF(ISBLANK(Paramètres!$B83),"",COUNTIF(Codes!ES84,1))</f>
        <v/>
      </c>
      <c r="ER77" s="54" t="str">
        <f>IF(ISBLANK(Paramètres!$B83),"",COUNTIF(Codes!ET84,1))</f>
        <v/>
      </c>
      <c r="ES77" s="54" t="str">
        <f>IF(ISBLANK(Paramètres!$B83),"",COUNTIF(Codes!EU84,1))</f>
        <v/>
      </c>
      <c r="ET77" s="54" t="str">
        <f>IF(ISBLANK(Paramètres!$B83),"",COUNTIF(Codes!EV84,1))</f>
        <v/>
      </c>
      <c r="EU77" s="54" t="str">
        <f>IF(ISBLANK(Paramètres!$B83),"",COUNTIF(Codes!EW84,1))</f>
        <v/>
      </c>
      <c r="EV77" s="54" t="str">
        <f>IF(ISBLANK(Paramètres!$B83),"",COUNTIF(Codes!EX84,1))</f>
        <v/>
      </c>
      <c r="EW77" s="54" t="str">
        <f>IF(ISBLANK(Paramètres!$B83),"",COUNTIF(Codes!EY84,1))</f>
        <v/>
      </c>
      <c r="EX77" s="54" t="str">
        <f>IF(ISBLANK(Paramètres!$B83),"",COUNTIF(Codes!EZ84,1))</f>
        <v/>
      </c>
      <c r="EY77" s="54" t="str">
        <f>IF(ISBLANK(Paramètres!$B83),"",COUNTIF(Codes!FA84,1))</f>
        <v/>
      </c>
      <c r="EZ77" s="54" t="str">
        <f>IF(ISBLANK(Paramètres!$B83),"",COUNTIF(Codes!FB84,1))</f>
        <v/>
      </c>
      <c r="FA77" s="54" t="str">
        <f>IF(ISBLANK(Paramètres!$B83),"",COUNTIF(Codes!FC84,1))</f>
        <v/>
      </c>
      <c r="FB77" s="54" t="str">
        <f>IF(ISBLANK(Paramètres!$B83),"",COUNTIF(Codes!FD84,1))</f>
        <v/>
      </c>
      <c r="FC77" s="54" t="str">
        <f>IF(ISBLANK(Paramètres!$B83),"",COUNTIF(Codes!FE84,1))</f>
        <v/>
      </c>
      <c r="FD77" s="54" t="str">
        <f>IF(ISBLANK(Paramètres!$B83),"",COUNTIF(Codes!FF84,1))</f>
        <v/>
      </c>
      <c r="FE77" s="54" t="str">
        <f>IF(ISBLANK(Paramètres!$B83),"",COUNTIF(Codes!FG84,1))</f>
        <v/>
      </c>
      <c r="FF77" s="54" t="str">
        <f>IF(ISBLANK(Paramètres!$B83),"",COUNTIF(Codes!FH84,1))</f>
        <v/>
      </c>
      <c r="FG77" s="54" t="str">
        <f>IF(ISBLANK(Paramètres!$B83),"",COUNTIF(Codes!FI84,1))</f>
        <v/>
      </c>
      <c r="FH77" s="54" t="str">
        <f>IF(ISBLANK(Paramètres!$B83),"",COUNTIF(Codes!FJ84,1))</f>
        <v/>
      </c>
      <c r="FI77" s="54" t="str">
        <f>IF(ISBLANK(Paramètres!$B83),"",COUNTIF(Codes!FK84,1))</f>
        <v/>
      </c>
      <c r="FJ77" s="54" t="str">
        <f>IF(ISBLANK(Paramètres!$B83),"",COUNTIF(Codes!FL84,1))</f>
        <v/>
      </c>
      <c r="FK77" s="54" t="str">
        <f>IF(ISBLANK(Paramètres!$B83),"",COUNTIF(Codes!FM84,1))</f>
        <v/>
      </c>
      <c r="FL77" s="54" t="str">
        <f>IF(ISBLANK(Paramètres!$B83),"",COUNTIF(Codes!FN84,1))</f>
        <v/>
      </c>
      <c r="FM77" s="54" t="str">
        <f>IF(ISBLANK(Paramètres!$B83),"",COUNTIF(Codes!FO84,1))</f>
        <v/>
      </c>
      <c r="FN77" s="54" t="str">
        <f>IF(ISBLANK(Paramètres!$B83),"",COUNTIF(Codes!FP84,1))</f>
        <v/>
      </c>
      <c r="FO77" s="54" t="str">
        <f>IF(ISBLANK(Paramètres!$B83),"",COUNTIF(Codes!FQ84,1))</f>
        <v/>
      </c>
      <c r="FP77" s="54" t="str">
        <f>IF(ISBLANK(Paramètres!$B83),"",COUNTIF(Codes!FR84,1))</f>
        <v/>
      </c>
      <c r="FQ77" s="54" t="str">
        <f>IF(ISBLANK(Paramètres!$B83),"",COUNTIF(Codes!FS84,1))</f>
        <v/>
      </c>
      <c r="FR77" s="54" t="str">
        <f>IF(ISBLANK(Paramètres!$B83),"",COUNTIF(Codes!FT84,1))</f>
        <v/>
      </c>
      <c r="FS77" s="54" t="str">
        <f>IF(ISBLANK(Paramètres!$B83),"",COUNTIF(Codes!FU84,1))</f>
        <v/>
      </c>
      <c r="FT77" s="54" t="str">
        <f>IF(ISBLANK(Paramètres!$B83),"",COUNTIF(Codes!FV84,1))</f>
        <v/>
      </c>
      <c r="FU77" s="54" t="str">
        <f>IF(ISBLANK(Paramètres!$B83),"",COUNTIF(Codes!FW84,1))</f>
        <v/>
      </c>
      <c r="FV77" s="54" t="str">
        <f>IF(ISBLANK(Paramètres!$B83),"",COUNTIF(Codes!FX84,1))</f>
        <v/>
      </c>
      <c r="FW77" s="54" t="str">
        <f>IF(ISBLANK(Paramètres!$B83),"",COUNTIF(Codes!FY84,1))</f>
        <v/>
      </c>
      <c r="FX77" s="54" t="str">
        <f>IF(ISBLANK(Paramètres!$B83),"",COUNTIF(Codes!FZ84,1))</f>
        <v/>
      </c>
      <c r="FY77" s="54" t="str">
        <f>IF(ISBLANK(Paramètres!$B83),"",COUNTIF(Codes!GA84,1))</f>
        <v/>
      </c>
      <c r="FZ77" s="54" t="str">
        <f>IF(ISBLANK(Paramètres!$B83),"",COUNTIF(Codes!GB84,1))</f>
        <v/>
      </c>
      <c r="GA77" s="54" t="str">
        <f>IF(ISBLANK(Paramètres!$B83),"",COUNTIF(Codes!GC84,1))</f>
        <v/>
      </c>
      <c r="GB77" s="54" t="str">
        <f>IF(ISBLANK(Paramètres!$B83),"",COUNTIF(Codes!GD84,1))</f>
        <v/>
      </c>
      <c r="GC77" s="54" t="str">
        <f>IF(ISBLANK(Paramètres!$B83),"",COUNTIF(Codes!GE84,1))</f>
        <v/>
      </c>
      <c r="GD77" s="54" t="str">
        <f>IF(ISBLANK(Paramètres!$B83),"",COUNTIF(Codes!GF84,1))</f>
        <v/>
      </c>
      <c r="GE77" s="54" t="str">
        <f>IF(ISBLANK(Paramètres!$B83),"",COUNTIF(Codes!GG84,1))</f>
        <v/>
      </c>
      <c r="GF77" s="54" t="str">
        <f>IF(ISBLANK(Paramètres!$B83),"",COUNTIF(Codes!GH84,1))</f>
        <v/>
      </c>
      <c r="GG77" s="54" t="str">
        <f>IF(ISBLANK(Paramètres!$B83),"",COUNTIF(Codes!GI84,1))</f>
        <v/>
      </c>
      <c r="GH77" s="54" t="str">
        <f>IF(ISBLANK(Paramètres!$B83),"",COUNTIF(Codes!GJ84,1))</f>
        <v/>
      </c>
      <c r="GI77" s="54" t="str">
        <f>IF(ISBLANK(Paramètres!$B83),"",COUNTIF(Codes!GK84,1))</f>
        <v/>
      </c>
      <c r="GJ77" s="54" t="str">
        <f>IF(ISBLANK(Paramètres!$B83),"",COUNTIF(Codes!GL84,1))</f>
        <v/>
      </c>
      <c r="GK77" s="54" t="str">
        <f>IF(ISBLANK(Paramètres!$B83),"",COUNTIF(Codes!GM84,1))</f>
        <v/>
      </c>
      <c r="GL77" s="54" t="str">
        <f>IF(ISBLANK(Paramètres!$B83),"",COUNTIF(Codes!GN84,1))</f>
        <v/>
      </c>
      <c r="GM77" s="54" t="str">
        <f>IF(ISBLANK(Paramètres!B83),"",AVERAGE(B77:CX77))</f>
        <v/>
      </c>
      <c r="GN77" s="54" t="str">
        <f>IF(ISBLANK(Paramètres!B83),"",AVERAGE(CY77:GL77))</f>
        <v/>
      </c>
      <c r="GO77" s="54" t="str">
        <f>IF(ISBLANK(Paramètres!B83),"",AVERAGE(C77:GL77))</f>
        <v/>
      </c>
      <c r="GP77" s="54" t="str">
        <f>IF(ISBLANK(Paramètres!B83),"",AVERAGE(CY77:DZ77))</f>
        <v/>
      </c>
      <c r="GQ77" s="54" t="str">
        <f>IF(ISBLANK(Paramètres!B83),"",AVERAGE(EA77:FK77))</f>
        <v/>
      </c>
      <c r="GR77" s="54" t="str">
        <f>IF(ISBLANK(Paramètres!B83),"",AVERAGE(FL77:FW77))</f>
        <v/>
      </c>
      <c r="GS77" s="54" t="str">
        <f>IF(ISBLANK(Paramètres!B83),"",AVERAGE(FX77:GL77))</f>
        <v/>
      </c>
      <c r="GT77" s="54" t="str">
        <f>IF(ISBLANK(Paramètres!B83),"",AVERAGE(Calculs!M77:R77,Calculs!AN77:AY77,Calculs!BE77:BI77,Calculs!BT77:BX77,Calculs!CD77:CO77))</f>
        <v/>
      </c>
      <c r="GU77" s="54" t="str">
        <f>IF(ISBLANK(Paramètres!B83),"",AVERAGE(Calculs!AI77:AM77,Calculs!BJ77:BP77,Calculs!BY77:CC77))</f>
        <v/>
      </c>
      <c r="GV77" s="54" t="str">
        <f>IF(ISBLANK(Paramètres!B83),"",AVERAGE(Calculs!B77:L77,Calculs!S77:AH77,Calculs!AZ77:BD77,Calculs!BQ77:BS77))</f>
        <v/>
      </c>
      <c r="GW77" s="54" t="str">
        <f>IF(ISBLANK(Paramètres!B83),"",AVERAGE(CP77:CX77))</f>
        <v/>
      </c>
    </row>
    <row r="78" spans="1:205" s="23" customFormat="1" ht="24" customHeight="1" thickBot="1" x14ac:dyDescent="0.4">
      <c r="A78" s="266" t="str">
        <f>Codes!C85</f>
        <v/>
      </c>
      <c r="B78" s="54" t="str">
        <f>IF(ISBLANK(Paramètres!$B84),"",COUNTIF(Codes!D85,1))</f>
        <v/>
      </c>
      <c r="C78" s="54" t="str">
        <f>IF(ISBLANK(Paramètres!$B84),"",COUNTIF(Codes!E85,1))</f>
        <v/>
      </c>
      <c r="D78" s="54" t="str">
        <f>IF(ISBLANK(Paramètres!$B84),"",COUNTIF(Codes!F85,1))</f>
        <v/>
      </c>
      <c r="E78" s="54" t="str">
        <f>IF(ISBLANK(Paramètres!$B84),"",COUNTIF(Codes!G85,1))</f>
        <v/>
      </c>
      <c r="F78" s="54" t="str">
        <f>IF(ISBLANK(Paramètres!$B84),"",COUNTIF(Codes!H85,1))</f>
        <v/>
      </c>
      <c r="G78" s="54" t="str">
        <f>IF(ISBLANK(Paramètres!$B84),"",COUNTIF(Codes!I85,1))</f>
        <v/>
      </c>
      <c r="H78" s="54" t="str">
        <f>IF(ISBLANK(Paramètres!$B84),"",COUNTIF(Codes!J85,1))</f>
        <v/>
      </c>
      <c r="I78" s="54" t="str">
        <f>IF(ISBLANK(Paramètres!$B84),"",COUNTIF(Codes!K85,1))</f>
        <v/>
      </c>
      <c r="J78" s="54" t="str">
        <f>IF(ISBLANK(Paramètres!$B84),"",COUNTIF(Codes!L85,1))</f>
        <v/>
      </c>
      <c r="K78" s="54" t="str">
        <f>IF(ISBLANK(Paramètres!$B84),"",COUNTIF(Codes!M85,1))</f>
        <v/>
      </c>
      <c r="L78" s="54" t="str">
        <f>IF(ISBLANK(Paramètres!$B84),"",COUNTIF(Codes!N85,1))</f>
        <v/>
      </c>
      <c r="M78" s="54" t="str">
        <f>IF(ISBLANK(Paramètres!$B84),"",COUNTIF(Codes!O85,1))</f>
        <v/>
      </c>
      <c r="N78" s="54" t="str">
        <f>IF(ISBLANK(Paramètres!$B84),"",COUNTIF(Codes!P85,1))</f>
        <v/>
      </c>
      <c r="O78" s="54" t="str">
        <f>IF(ISBLANK(Paramètres!$B84),"",COUNTIF(Codes!Q85,1))</f>
        <v/>
      </c>
      <c r="P78" s="54" t="str">
        <f>IF(ISBLANK(Paramètres!$B84),"",COUNTIF(Codes!R85,1))</f>
        <v/>
      </c>
      <c r="Q78" s="54" t="str">
        <f>IF(ISBLANK(Paramètres!$B84),"",COUNTIF(Codes!S85,1))</f>
        <v/>
      </c>
      <c r="R78" s="54" t="str">
        <f>IF(ISBLANK(Paramètres!$B84),"",COUNTIF(Codes!T85,1))</f>
        <v/>
      </c>
      <c r="S78" s="54" t="str">
        <f>IF(ISBLANK(Paramètres!$B84),"",COUNTIF(Codes!U85,1))</f>
        <v/>
      </c>
      <c r="T78" s="54" t="str">
        <f>IF(ISBLANK(Paramètres!$B84),"",COUNTIF(Codes!V85,1))</f>
        <v/>
      </c>
      <c r="U78" s="54" t="str">
        <f>IF(ISBLANK(Paramètres!$B84),"",COUNTIF(Codes!W85,1))</f>
        <v/>
      </c>
      <c r="V78" s="54" t="str">
        <f>IF(ISBLANK(Paramètres!$B84),"",COUNTIF(Codes!X85,1))</f>
        <v/>
      </c>
      <c r="W78" s="54" t="str">
        <f>IF(ISBLANK(Paramètres!$B84),"",COUNTIF(Codes!Y85,1))</f>
        <v/>
      </c>
      <c r="X78" s="54" t="str">
        <f>IF(ISBLANK(Paramètres!$B84),"",COUNTIF(Codes!Z85,1))</f>
        <v/>
      </c>
      <c r="Y78" s="54" t="str">
        <f>IF(ISBLANK(Paramètres!$B84),"",COUNTIF(Codes!AA85,1))</f>
        <v/>
      </c>
      <c r="Z78" s="54" t="str">
        <f>IF(ISBLANK(Paramètres!$B84),"",COUNTIF(Codes!AB85,1))</f>
        <v/>
      </c>
      <c r="AA78" s="54" t="str">
        <f>IF(ISBLANK(Paramètres!$B84),"",COUNTIF(Codes!AC85,1))</f>
        <v/>
      </c>
      <c r="AB78" s="54" t="str">
        <f>IF(ISBLANK(Paramètres!$B84),"",COUNTIF(Codes!AD85,1))</f>
        <v/>
      </c>
      <c r="AC78" s="54" t="str">
        <f>IF(ISBLANK(Paramètres!$B84),"",COUNTIF(Codes!AE85,1))</f>
        <v/>
      </c>
      <c r="AD78" s="54" t="str">
        <f>IF(ISBLANK(Paramètres!$B84),"",COUNTIF(Codes!AF85,1))</f>
        <v/>
      </c>
      <c r="AE78" s="54" t="str">
        <f>IF(ISBLANK(Paramètres!$B84),"",COUNTIF(Codes!AG85,1))</f>
        <v/>
      </c>
      <c r="AF78" s="54" t="str">
        <f>IF(ISBLANK(Paramètres!$B84),"",COUNTIF(Codes!AH85,1))</f>
        <v/>
      </c>
      <c r="AG78" s="54" t="str">
        <f>IF(ISBLANK(Paramètres!$B84),"",COUNTIF(Codes!AI85,1))</f>
        <v/>
      </c>
      <c r="AH78" s="54" t="str">
        <f>IF(ISBLANK(Paramètres!$B84),"",COUNTIF(Codes!AJ85,1))</f>
        <v/>
      </c>
      <c r="AI78" s="54" t="str">
        <f>IF(ISBLANK(Paramètres!$B84),"",COUNTIF(Codes!AK85,1))</f>
        <v/>
      </c>
      <c r="AJ78" s="54" t="str">
        <f>IF(ISBLANK(Paramètres!$B84),"",COUNTIF(Codes!AL85,1))</f>
        <v/>
      </c>
      <c r="AK78" s="54" t="str">
        <f>IF(ISBLANK(Paramètres!$B84),"",COUNTIF(Codes!AM85,1))</f>
        <v/>
      </c>
      <c r="AL78" s="54" t="str">
        <f>IF(ISBLANK(Paramètres!$B84),"",COUNTIF(Codes!AN85,1))</f>
        <v/>
      </c>
      <c r="AM78" s="54" t="str">
        <f>IF(ISBLANK(Paramètres!$B84),"",COUNTIF(Codes!AO85,1))</f>
        <v/>
      </c>
      <c r="AN78" s="54" t="str">
        <f>IF(ISBLANK(Paramètres!$B84),"",COUNTIF(Codes!AP85,1))</f>
        <v/>
      </c>
      <c r="AO78" s="54" t="str">
        <f>IF(ISBLANK(Paramètres!$B84),"",COUNTIF(Codes!AQ85,1))</f>
        <v/>
      </c>
      <c r="AP78" s="54" t="str">
        <f>IF(ISBLANK(Paramètres!$B84),"",COUNTIF(Codes!AR85,1))</f>
        <v/>
      </c>
      <c r="AQ78" s="54" t="str">
        <f>IF(ISBLANK(Paramètres!$B84),"",COUNTIF(Codes!AS85,1))</f>
        <v/>
      </c>
      <c r="AR78" s="54" t="str">
        <f>IF(ISBLANK(Paramètres!$B84),"",COUNTIF(Codes!AT85,1))</f>
        <v/>
      </c>
      <c r="AS78" s="54" t="str">
        <f>IF(ISBLANK(Paramètres!$B84),"",COUNTIF(Codes!AU85,1))</f>
        <v/>
      </c>
      <c r="AT78" s="54" t="str">
        <f>IF(ISBLANK(Paramètres!$B84),"",COUNTIF(Codes!AV85,1))</f>
        <v/>
      </c>
      <c r="AU78" s="54" t="str">
        <f>IF(ISBLANK(Paramètres!$B84),"",COUNTIF(Codes!AW85,1))</f>
        <v/>
      </c>
      <c r="AV78" s="54" t="str">
        <f>IF(ISBLANK(Paramètres!$B84),"",COUNTIF(Codes!AX85,1))</f>
        <v/>
      </c>
      <c r="AW78" s="54" t="str">
        <f>IF(ISBLANK(Paramètres!$B84),"",COUNTIF(Codes!AY85,1))</f>
        <v/>
      </c>
      <c r="AX78" s="54" t="str">
        <f>IF(ISBLANK(Paramètres!$B84),"",COUNTIF(Codes!AZ85,1))</f>
        <v/>
      </c>
      <c r="AY78" s="54" t="str">
        <f>IF(ISBLANK(Paramètres!$B84),"",COUNTIF(Codes!BA85,1))</f>
        <v/>
      </c>
      <c r="AZ78" s="54" t="str">
        <f>IF(ISBLANK(Paramètres!$B84),"",COUNTIF(Codes!BB85,1))</f>
        <v/>
      </c>
      <c r="BA78" s="54" t="str">
        <f>IF(ISBLANK(Paramètres!$B84),"",COUNTIF(Codes!BC85,1))</f>
        <v/>
      </c>
      <c r="BB78" s="54" t="str">
        <f>IF(ISBLANK(Paramètres!$B84),"",COUNTIF(Codes!BD85,1))</f>
        <v/>
      </c>
      <c r="BC78" s="54" t="str">
        <f>IF(ISBLANK(Paramètres!$B84),"",COUNTIF(Codes!BE85,1))</f>
        <v/>
      </c>
      <c r="BD78" s="54" t="str">
        <f>IF(ISBLANK(Paramètres!$B84),"",COUNTIF(Codes!BF85,1))</f>
        <v/>
      </c>
      <c r="BE78" s="54" t="str">
        <f>IF(ISBLANK(Paramètres!$B84),"",COUNTIF(Codes!BG85,1))</f>
        <v/>
      </c>
      <c r="BF78" s="54" t="str">
        <f>IF(ISBLANK(Paramètres!$B84),"",COUNTIF(Codes!BH85,1))</f>
        <v/>
      </c>
      <c r="BG78" s="54" t="str">
        <f>IF(ISBLANK(Paramètres!$B84),"",COUNTIF(Codes!BI85,1))</f>
        <v/>
      </c>
      <c r="BH78" s="54" t="str">
        <f>IF(ISBLANK(Paramètres!$B84),"",COUNTIF(Codes!BJ85,1))</f>
        <v/>
      </c>
      <c r="BI78" s="54" t="str">
        <f>IF(ISBLANK(Paramètres!$B84),"",COUNTIF(Codes!BK85,1))</f>
        <v/>
      </c>
      <c r="BJ78" s="54" t="str">
        <f>IF(ISBLANK(Paramètres!$B84),"",COUNTIF(Codes!BL85,1))</f>
        <v/>
      </c>
      <c r="BK78" s="54" t="str">
        <f>IF(ISBLANK(Paramètres!$B84),"",COUNTIF(Codes!BM85,1))</f>
        <v/>
      </c>
      <c r="BL78" s="54" t="str">
        <f>IF(ISBLANK(Paramètres!$B84),"",COUNTIF(Codes!BN85,1))</f>
        <v/>
      </c>
      <c r="BM78" s="54" t="str">
        <f>IF(ISBLANK(Paramètres!$B84),"",COUNTIF(Codes!BO85,1))</f>
        <v/>
      </c>
      <c r="BN78" s="54" t="str">
        <f>IF(ISBLANK(Paramètres!$B84),"",COUNTIF(Codes!BP85,1))</f>
        <v/>
      </c>
      <c r="BO78" s="54" t="str">
        <f>IF(ISBLANK(Paramètres!$B84),"",COUNTIF(Codes!BQ85,1))</f>
        <v/>
      </c>
      <c r="BP78" s="54" t="str">
        <f>IF(ISBLANK(Paramètres!$B84),"",COUNTIF(Codes!BR85,1))</f>
        <v/>
      </c>
      <c r="BQ78" s="54" t="str">
        <f>IF(ISBLANK(Paramètres!$B84),"",COUNTIF(Codes!BS85,1))</f>
        <v/>
      </c>
      <c r="BR78" s="54" t="str">
        <f>IF(ISBLANK(Paramètres!$B84),"",COUNTIF(Codes!BT85,1))</f>
        <v/>
      </c>
      <c r="BS78" s="54" t="str">
        <f>IF(ISBLANK(Paramètres!$B84),"",COUNTIF(Codes!BU85,1))</f>
        <v/>
      </c>
      <c r="BT78" s="54" t="str">
        <f>IF(ISBLANK(Paramètres!$B84),"",COUNTIF(Codes!BV85,1))</f>
        <v/>
      </c>
      <c r="BU78" s="54" t="str">
        <f>IF(ISBLANK(Paramètres!$B84),"",COUNTIF(Codes!BW85,1))</f>
        <v/>
      </c>
      <c r="BV78" s="54" t="str">
        <f>IF(ISBLANK(Paramètres!$B84),"",COUNTIF(Codes!BX85,1))</f>
        <v/>
      </c>
      <c r="BW78" s="54" t="str">
        <f>IF(ISBLANK(Paramètres!$B84),"",COUNTIF(Codes!BY85,1))</f>
        <v/>
      </c>
      <c r="BX78" s="54" t="str">
        <f>IF(ISBLANK(Paramètres!$B84),"",COUNTIF(Codes!BZ85,1))</f>
        <v/>
      </c>
      <c r="BY78" s="54" t="str">
        <f>IF(ISBLANK(Paramètres!$B84),"",COUNTIF(Codes!CA85,1))</f>
        <v/>
      </c>
      <c r="BZ78" s="54" t="str">
        <f>IF(ISBLANK(Paramètres!$B84),"",COUNTIF(Codes!CB85,1))</f>
        <v/>
      </c>
      <c r="CA78" s="54" t="str">
        <f>IF(ISBLANK(Paramètres!$B84),"",COUNTIF(Codes!CC85,1))</f>
        <v/>
      </c>
      <c r="CB78" s="54" t="str">
        <f>IF(ISBLANK(Paramètres!$B84),"",COUNTIF(Codes!CD85,1))</f>
        <v/>
      </c>
      <c r="CC78" s="54" t="str">
        <f>IF(ISBLANK(Paramètres!$B84),"",COUNTIF(Codes!CE85,1))</f>
        <v/>
      </c>
      <c r="CD78" s="54" t="str">
        <f>IF(ISBLANK(Paramètres!$B84),"",COUNTIF(Codes!CF85,1))</f>
        <v/>
      </c>
      <c r="CE78" s="54" t="str">
        <f>IF(ISBLANK(Paramètres!$B84),"",COUNTIF(Codes!CG85,1))</f>
        <v/>
      </c>
      <c r="CF78" s="54" t="str">
        <f>IF(ISBLANK(Paramètres!$B84),"",COUNTIF(Codes!CH85,1))</f>
        <v/>
      </c>
      <c r="CG78" s="54" t="str">
        <f>IF(ISBLANK(Paramètres!$B84),"",COUNTIF(Codes!CI85,1))</f>
        <v/>
      </c>
      <c r="CH78" s="54" t="str">
        <f>IF(ISBLANK(Paramètres!$B84),"",COUNTIF(Codes!CJ85,1))</f>
        <v/>
      </c>
      <c r="CI78" s="54" t="str">
        <f>IF(ISBLANK(Paramètres!$B84),"",COUNTIF(Codes!CK85,1))</f>
        <v/>
      </c>
      <c r="CJ78" s="54" t="str">
        <f>IF(ISBLANK(Paramètres!$B84),"",COUNTIF(Codes!CL85,1))</f>
        <v/>
      </c>
      <c r="CK78" s="54" t="str">
        <f>IF(ISBLANK(Paramètres!$B84),"",COUNTIF(Codes!CM85,1))</f>
        <v/>
      </c>
      <c r="CL78" s="54" t="str">
        <f>IF(ISBLANK(Paramètres!$B84),"",COUNTIF(Codes!CN85,1))</f>
        <v/>
      </c>
      <c r="CM78" s="54" t="str">
        <f>IF(ISBLANK(Paramètres!$B84),"",COUNTIF(Codes!CO85,1))</f>
        <v/>
      </c>
      <c r="CN78" s="54" t="str">
        <f>IF(ISBLANK(Paramètres!$B84),"",COUNTIF(Codes!CP85,1))</f>
        <v/>
      </c>
      <c r="CO78" s="54" t="str">
        <f>IF(ISBLANK(Paramètres!$B84),"",COUNTIF(Codes!CQ85,1))</f>
        <v/>
      </c>
      <c r="CP78" s="54" t="str">
        <f>IF(ISBLANK(Paramètres!$B84),"",COUNTIF(Codes!CR85,1))</f>
        <v/>
      </c>
      <c r="CQ78" s="54" t="str">
        <f>IF(ISBLANK(Paramètres!$B84),"",COUNTIF(Codes!CS85,1))</f>
        <v/>
      </c>
      <c r="CR78" s="54" t="str">
        <f>IF(ISBLANK(Paramètres!$B84),"",COUNTIF(Codes!CT85,1))</f>
        <v/>
      </c>
      <c r="CS78" s="54" t="str">
        <f>IF(ISBLANK(Paramètres!$B84),"",COUNTIF(Codes!CU85,1))</f>
        <v/>
      </c>
      <c r="CT78" s="54" t="str">
        <f>IF(ISBLANK(Paramètres!$B84),"",COUNTIF(Codes!CV85,1))</f>
        <v/>
      </c>
      <c r="CU78" s="54" t="str">
        <f>IF(ISBLANK(Paramètres!$B84),"",COUNTIF(Codes!CW85,1))</f>
        <v/>
      </c>
      <c r="CV78" s="54" t="str">
        <f>IF(ISBLANK(Paramètres!$B84),"",COUNTIF(Codes!CX85,1))</f>
        <v/>
      </c>
      <c r="CW78" s="54" t="str">
        <f>IF(ISBLANK(Paramètres!$B84),"",COUNTIF(Codes!CY85,1))</f>
        <v/>
      </c>
      <c r="CX78" s="54" t="str">
        <f>IF(ISBLANK(Paramètres!$B84),"",COUNTIF(Codes!CZ85,1))</f>
        <v/>
      </c>
      <c r="CY78" s="54" t="str">
        <f>IF(ISBLANK(Paramètres!$B84),"",COUNTIF(Codes!DA85,1))</f>
        <v/>
      </c>
      <c r="CZ78" s="54" t="str">
        <f>IF(ISBLANK(Paramètres!$B84),"",COUNTIF(Codes!DB85,1))</f>
        <v/>
      </c>
      <c r="DA78" s="54" t="str">
        <f>IF(ISBLANK(Paramètres!$B84),"",COUNTIF(Codes!DC85,1))</f>
        <v/>
      </c>
      <c r="DB78" s="54" t="str">
        <f>IF(ISBLANK(Paramètres!$B84),"",COUNTIF(Codes!DD85,1))</f>
        <v/>
      </c>
      <c r="DC78" s="54" t="str">
        <f>IF(ISBLANK(Paramètres!$B84),"",COUNTIF(Codes!DE85,1))</f>
        <v/>
      </c>
      <c r="DD78" s="54" t="str">
        <f>IF(ISBLANK(Paramètres!$B84),"",COUNTIF(Codes!DF85,1))</f>
        <v/>
      </c>
      <c r="DE78" s="54" t="str">
        <f>IF(ISBLANK(Paramètres!$B84),"",COUNTIF(Codes!DG85,1))</f>
        <v/>
      </c>
      <c r="DF78" s="54" t="str">
        <f>IF(ISBLANK(Paramètres!$B84),"",COUNTIF(Codes!DH85,1))</f>
        <v/>
      </c>
      <c r="DG78" s="54" t="str">
        <f>IF(ISBLANK(Paramètres!$B84),"",COUNTIF(Codes!DI85,1))</f>
        <v/>
      </c>
      <c r="DH78" s="54" t="str">
        <f>IF(ISBLANK(Paramètres!$B84),"",COUNTIF(Codes!DJ85,1))</f>
        <v/>
      </c>
      <c r="DI78" s="54" t="str">
        <f>IF(ISBLANK(Paramètres!$B84),"",COUNTIF(Codes!DK85,1))</f>
        <v/>
      </c>
      <c r="DJ78" s="54" t="str">
        <f>IF(ISBLANK(Paramètres!$B84),"",COUNTIF(Codes!DL85,1))</f>
        <v/>
      </c>
      <c r="DK78" s="54" t="str">
        <f>IF(ISBLANK(Paramètres!$B84),"",COUNTIF(Codes!DM85,1))</f>
        <v/>
      </c>
      <c r="DL78" s="54" t="str">
        <f>IF(ISBLANK(Paramètres!$B84),"",COUNTIF(Codes!DN85,1))</f>
        <v/>
      </c>
      <c r="DM78" s="54" t="str">
        <f>IF(ISBLANK(Paramètres!$B84),"",COUNTIF(Codes!DO85,1))</f>
        <v/>
      </c>
      <c r="DN78" s="54" t="str">
        <f>IF(ISBLANK(Paramètres!$B84),"",COUNTIF(Codes!DP85,1))</f>
        <v/>
      </c>
      <c r="DO78" s="54" t="str">
        <f>IF(ISBLANK(Paramètres!$B84),"",COUNTIF(Codes!DQ85,1))</f>
        <v/>
      </c>
      <c r="DP78" s="54" t="str">
        <f>IF(ISBLANK(Paramètres!$B84),"",COUNTIF(Codes!DR85,1))</f>
        <v/>
      </c>
      <c r="DQ78" s="54" t="str">
        <f>IF(ISBLANK(Paramètres!$B84),"",COUNTIF(Codes!DS85,1))</f>
        <v/>
      </c>
      <c r="DR78" s="54" t="str">
        <f>IF(ISBLANK(Paramètres!$B84),"",COUNTIF(Codes!DT85,1))</f>
        <v/>
      </c>
      <c r="DS78" s="54" t="str">
        <f>IF(ISBLANK(Paramètres!$B84),"",COUNTIF(Codes!DU85,1))</f>
        <v/>
      </c>
      <c r="DT78" s="54" t="str">
        <f>IF(ISBLANK(Paramètres!$B84),"",COUNTIF(Codes!DV85,1))</f>
        <v/>
      </c>
      <c r="DU78" s="54" t="str">
        <f>IF(ISBLANK(Paramètres!$B84),"",COUNTIF(Codes!DW85,1))</f>
        <v/>
      </c>
      <c r="DV78" s="54" t="str">
        <f>IF(ISBLANK(Paramètres!$B84),"",COUNTIF(Codes!DX85,1))</f>
        <v/>
      </c>
      <c r="DW78" s="54" t="str">
        <f>IF(ISBLANK(Paramètres!$B84),"",COUNTIF(Codes!DY85,1))</f>
        <v/>
      </c>
      <c r="DX78" s="54" t="str">
        <f>IF(ISBLANK(Paramètres!$B84),"",COUNTIF(Codes!DZ85,1))</f>
        <v/>
      </c>
      <c r="DY78" s="54" t="str">
        <f>IF(ISBLANK(Paramètres!$B84),"",COUNTIF(Codes!EA85,1))</f>
        <v/>
      </c>
      <c r="DZ78" s="54" t="str">
        <f>IF(ISBLANK(Paramètres!$B84),"",COUNTIF(Codes!EB85,1))</f>
        <v/>
      </c>
      <c r="EA78" s="54" t="str">
        <f>IF(ISBLANK(Paramètres!$B84),"",COUNTIF(Codes!EC85,1))</f>
        <v/>
      </c>
      <c r="EB78" s="54" t="str">
        <f>IF(ISBLANK(Paramètres!$B84),"",COUNTIF(Codes!ED85,1))</f>
        <v/>
      </c>
      <c r="EC78" s="54" t="str">
        <f>IF(ISBLANK(Paramètres!$B84),"",COUNTIF(Codes!EE85,1))</f>
        <v/>
      </c>
      <c r="ED78" s="54" t="str">
        <f>IF(ISBLANK(Paramètres!$B84),"",COUNTIF(Codes!EF85,1))</f>
        <v/>
      </c>
      <c r="EE78" s="54" t="str">
        <f>IF(ISBLANK(Paramètres!$B84),"",COUNTIF(Codes!EG85,1))</f>
        <v/>
      </c>
      <c r="EF78" s="54" t="str">
        <f>IF(ISBLANK(Paramètres!$B84),"",COUNTIF(Codes!EH85,1))</f>
        <v/>
      </c>
      <c r="EG78" s="54" t="str">
        <f>IF(ISBLANK(Paramètres!$B84),"",COUNTIF(Codes!EI85,1))</f>
        <v/>
      </c>
      <c r="EH78" s="54" t="str">
        <f>IF(ISBLANK(Paramètres!$B84),"",COUNTIF(Codes!EJ85,1))</f>
        <v/>
      </c>
      <c r="EI78" s="54" t="str">
        <f>IF(ISBLANK(Paramètres!$B84),"",COUNTIF(Codes!EK85,1))</f>
        <v/>
      </c>
      <c r="EJ78" s="54" t="str">
        <f>IF(ISBLANK(Paramètres!$B84),"",COUNTIF(Codes!EL85,1))</f>
        <v/>
      </c>
      <c r="EK78" s="54" t="str">
        <f>IF(ISBLANK(Paramètres!$B84),"",COUNTIF(Codes!EM85,1))</f>
        <v/>
      </c>
      <c r="EL78" s="54" t="str">
        <f>IF(ISBLANK(Paramètres!$B84),"",COUNTIF(Codes!EN85,1))</f>
        <v/>
      </c>
      <c r="EM78" s="54" t="str">
        <f>IF(ISBLANK(Paramètres!$B84),"",COUNTIF(Codes!EO85,1))</f>
        <v/>
      </c>
      <c r="EN78" s="54" t="str">
        <f>IF(ISBLANK(Paramètres!$B84),"",COUNTIF(Codes!EP85,1))</f>
        <v/>
      </c>
      <c r="EO78" s="54" t="str">
        <f>IF(ISBLANK(Paramètres!$B84),"",COUNTIF(Codes!EQ85,1))</f>
        <v/>
      </c>
      <c r="EP78" s="54" t="str">
        <f>IF(ISBLANK(Paramètres!$B84),"",COUNTIF(Codes!ER85,1))</f>
        <v/>
      </c>
      <c r="EQ78" s="54" t="str">
        <f>IF(ISBLANK(Paramètres!$B84),"",COUNTIF(Codes!ES85,1))</f>
        <v/>
      </c>
      <c r="ER78" s="54" t="str">
        <f>IF(ISBLANK(Paramètres!$B84),"",COUNTIF(Codes!ET85,1))</f>
        <v/>
      </c>
      <c r="ES78" s="54" t="str">
        <f>IF(ISBLANK(Paramètres!$B84),"",COUNTIF(Codes!EU85,1))</f>
        <v/>
      </c>
      <c r="ET78" s="54" t="str">
        <f>IF(ISBLANK(Paramètres!$B84),"",COUNTIF(Codes!EV85,1))</f>
        <v/>
      </c>
      <c r="EU78" s="54" t="str">
        <f>IF(ISBLANK(Paramètres!$B84),"",COUNTIF(Codes!EW85,1))</f>
        <v/>
      </c>
      <c r="EV78" s="54" t="str">
        <f>IF(ISBLANK(Paramètres!$B84),"",COUNTIF(Codes!EX85,1))</f>
        <v/>
      </c>
      <c r="EW78" s="54" t="str">
        <f>IF(ISBLANK(Paramètres!$B84),"",COUNTIF(Codes!EY85,1))</f>
        <v/>
      </c>
      <c r="EX78" s="54" t="str">
        <f>IF(ISBLANK(Paramètres!$B84),"",COUNTIF(Codes!EZ85,1))</f>
        <v/>
      </c>
      <c r="EY78" s="54" t="str">
        <f>IF(ISBLANK(Paramètres!$B84),"",COUNTIF(Codes!FA85,1))</f>
        <v/>
      </c>
      <c r="EZ78" s="54" t="str">
        <f>IF(ISBLANK(Paramètres!$B84),"",COUNTIF(Codes!FB85,1))</f>
        <v/>
      </c>
      <c r="FA78" s="54" t="str">
        <f>IF(ISBLANK(Paramètres!$B84),"",COUNTIF(Codes!FC85,1))</f>
        <v/>
      </c>
      <c r="FB78" s="54" t="str">
        <f>IF(ISBLANK(Paramètres!$B84),"",COUNTIF(Codes!FD85,1))</f>
        <v/>
      </c>
      <c r="FC78" s="54" t="str">
        <f>IF(ISBLANK(Paramètres!$B84),"",COUNTIF(Codes!FE85,1))</f>
        <v/>
      </c>
      <c r="FD78" s="54" t="str">
        <f>IF(ISBLANK(Paramètres!$B84),"",COUNTIF(Codes!FF85,1))</f>
        <v/>
      </c>
      <c r="FE78" s="54" t="str">
        <f>IF(ISBLANK(Paramètres!$B84),"",COUNTIF(Codes!FG85,1))</f>
        <v/>
      </c>
      <c r="FF78" s="54" t="str">
        <f>IF(ISBLANK(Paramètres!$B84),"",COUNTIF(Codes!FH85,1))</f>
        <v/>
      </c>
      <c r="FG78" s="54" t="str">
        <f>IF(ISBLANK(Paramètres!$B84),"",COUNTIF(Codes!FI85,1))</f>
        <v/>
      </c>
      <c r="FH78" s="54" t="str">
        <f>IF(ISBLANK(Paramètres!$B84),"",COUNTIF(Codes!FJ85,1))</f>
        <v/>
      </c>
      <c r="FI78" s="54" t="str">
        <f>IF(ISBLANK(Paramètres!$B84),"",COUNTIF(Codes!FK85,1))</f>
        <v/>
      </c>
      <c r="FJ78" s="54" t="str">
        <f>IF(ISBLANK(Paramètres!$B84),"",COUNTIF(Codes!FL85,1))</f>
        <v/>
      </c>
      <c r="FK78" s="54" t="str">
        <f>IF(ISBLANK(Paramètres!$B84),"",COUNTIF(Codes!FM85,1))</f>
        <v/>
      </c>
      <c r="FL78" s="54" t="str">
        <f>IF(ISBLANK(Paramètres!$B84),"",COUNTIF(Codes!FN85,1))</f>
        <v/>
      </c>
      <c r="FM78" s="54" t="str">
        <f>IF(ISBLANK(Paramètres!$B84),"",COUNTIF(Codes!FO85,1))</f>
        <v/>
      </c>
      <c r="FN78" s="54" t="str">
        <f>IF(ISBLANK(Paramètres!$B84),"",COUNTIF(Codes!FP85,1))</f>
        <v/>
      </c>
      <c r="FO78" s="54" t="str">
        <f>IF(ISBLANK(Paramètres!$B84),"",COUNTIF(Codes!FQ85,1))</f>
        <v/>
      </c>
      <c r="FP78" s="54" t="str">
        <f>IF(ISBLANK(Paramètres!$B84),"",COUNTIF(Codes!FR85,1))</f>
        <v/>
      </c>
      <c r="FQ78" s="54" t="str">
        <f>IF(ISBLANK(Paramètres!$B84),"",COUNTIF(Codes!FS85,1))</f>
        <v/>
      </c>
      <c r="FR78" s="54" t="str">
        <f>IF(ISBLANK(Paramètres!$B84),"",COUNTIF(Codes!FT85,1))</f>
        <v/>
      </c>
      <c r="FS78" s="54" t="str">
        <f>IF(ISBLANK(Paramètres!$B84),"",COUNTIF(Codes!FU85,1))</f>
        <v/>
      </c>
      <c r="FT78" s="54" t="str">
        <f>IF(ISBLANK(Paramètres!$B84),"",COUNTIF(Codes!FV85,1))</f>
        <v/>
      </c>
      <c r="FU78" s="54" t="str">
        <f>IF(ISBLANK(Paramètres!$B84),"",COUNTIF(Codes!FW85,1))</f>
        <v/>
      </c>
      <c r="FV78" s="54" t="str">
        <f>IF(ISBLANK(Paramètres!$B84),"",COUNTIF(Codes!FX85,1))</f>
        <v/>
      </c>
      <c r="FW78" s="54" t="str">
        <f>IF(ISBLANK(Paramètres!$B84),"",COUNTIF(Codes!FY85,1))</f>
        <v/>
      </c>
      <c r="FX78" s="54" t="str">
        <f>IF(ISBLANK(Paramètres!$B84),"",COUNTIF(Codes!FZ85,1))</f>
        <v/>
      </c>
      <c r="FY78" s="54" t="str">
        <f>IF(ISBLANK(Paramètres!$B84),"",COUNTIF(Codes!GA85,1))</f>
        <v/>
      </c>
      <c r="FZ78" s="54" t="str">
        <f>IF(ISBLANK(Paramètres!$B84),"",COUNTIF(Codes!GB85,1))</f>
        <v/>
      </c>
      <c r="GA78" s="54" t="str">
        <f>IF(ISBLANK(Paramètres!$B84),"",COUNTIF(Codes!GC85,1))</f>
        <v/>
      </c>
      <c r="GB78" s="54" t="str">
        <f>IF(ISBLANK(Paramètres!$B84),"",COUNTIF(Codes!GD85,1))</f>
        <v/>
      </c>
      <c r="GC78" s="54" t="str">
        <f>IF(ISBLANK(Paramètres!$B84),"",COUNTIF(Codes!GE85,1))</f>
        <v/>
      </c>
      <c r="GD78" s="54" t="str">
        <f>IF(ISBLANK(Paramètres!$B84),"",COUNTIF(Codes!GF85,1))</f>
        <v/>
      </c>
      <c r="GE78" s="54" t="str">
        <f>IF(ISBLANK(Paramètres!$B84),"",COUNTIF(Codes!GG85,1))</f>
        <v/>
      </c>
      <c r="GF78" s="54" t="str">
        <f>IF(ISBLANK(Paramètres!$B84),"",COUNTIF(Codes!GH85,1))</f>
        <v/>
      </c>
      <c r="GG78" s="54" t="str">
        <f>IF(ISBLANK(Paramètres!$B84),"",COUNTIF(Codes!GI85,1))</f>
        <v/>
      </c>
      <c r="GH78" s="54" t="str">
        <f>IF(ISBLANK(Paramètres!$B84),"",COUNTIF(Codes!GJ85,1))</f>
        <v/>
      </c>
      <c r="GI78" s="54" t="str">
        <f>IF(ISBLANK(Paramètres!$B84),"",COUNTIF(Codes!GK85,1))</f>
        <v/>
      </c>
      <c r="GJ78" s="54" t="str">
        <f>IF(ISBLANK(Paramètres!$B84),"",COUNTIF(Codes!GL85,1))</f>
        <v/>
      </c>
      <c r="GK78" s="54" t="str">
        <f>IF(ISBLANK(Paramètres!$B84),"",COUNTIF(Codes!GM85,1))</f>
        <v/>
      </c>
      <c r="GL78" s="54" t="str">
        <f>IF(ISBLANK(Paramètres!$B84),"",COUNTIF(Codes!GN85,1))</f>
        <v/>
      </c>
      <c r="GM78" s="54" t="str">
        <f>IF(ISBLANK(Paramètres!B84),"",AVERAGE(B78:CX78))</f>
        <v/>
      </c>
      <c r="GN78" s="54" t="str">
        <f>IF(ISBLANK(Paramètres!B84),"",AVERAGE(CY78:GL78))</f>
        <v/>
      </c>
      <c r="GO78" s="54" t="str">
        <f>IF(ISBLANK(Paramètres!B84),"",AVERAGE(C78:GL78))</f>
        <v/>
      </c>
      <c r="GP78" s="54" t="str">
        <f>IF(ISBLANK(Paramètres!B84),"",AVERAGE(CY78:DZ78))</f>
        <v/>
      </c>
      <c r="GQ78" s="54" t="str">
        <f>IF(ISBLANK(Paramètres!B84),"",AVERAGE(EA78:FK78))</f>
        <v/>
      </c>
      <c r="GR78" s="54" t="str">
        <f>IF(ISBLANK(Paramètres!B84),"",AVERAGE(FL78:FW78))</f>
        <v/>
      </c>
      <c r="GS78" s="54" t="str">
        <f>IF(ISBLANK(Paramètres!B84),"",AVERAGE(FX78:GL78))</f>
        <v/>
      </c>
      <c r="GT78" s="54" t="str">
        <f>IF(ISBLANK(Paramètres!B84),"",AVERAGE(Calculs!M78:R78,Calculs!AN78:AY78,Calculs!BE78:BI78,Calculs!BT78:BX78,Calculs!CD78:CO78))</f>
        <v/>
      </c>
      <c r="GU78" s="54" t="str">
        <f>IF(ISBLANK(Paramètres!B84),"",AVERAGE(Calculs!AI78:AM78,Calculs!BJ78:BP78,Calculs!BY78:CC78))</f>
        <v/>
      </c>
      <c r="GV78" s="54" t="str">
        <f>IF(ISBLANK(Paramètres!B84),"",AVERAGE(Calculs!B78:L78,Calculs!S78:AH78,Calculs!AZ78:BD78,Calculs!BQ78:BS78))</f>
        <v/>
      </c>
      <c r="GW78" s="54" t="str">
        <f>IF(ISBLANK(Paramètres!B84),"",AVERAGE(CP78:CX78))</f>
        <v/>
      </c>
    </row>
    <row r="79" spans="1:205" s="23" customFormat="1" ht="24" customHeight="1" thickBot="1" x14ac:dyDescent="0.4">
      <c r="A79" s="266" t="str">
        <f>Codes!C86</f>
        <v/>
      </c>
      <c r="B79" s="54" t="str">
        <f>IF(ISBLANK(Paramètres!$B85),"",COUNTIF(Codes!D86,1))</f>
        <v/>
      </c>
      <c r="C79" s="54" t="str">
        <f>IF(ISBLANK(Paramètres!$B85),"",COUNTIF(Codes!E86,1))</f>
        <v/>
      </c>
      <c r="D79" s="54" t="str">
        <f>IF(ISBLANK(Paramètres!$B85),"",COUNTIF(Codes!F86,1))</f>
        <v/>
      </c>
      <c r="E79" s="54" t="str">
        <f>IF(ISBLANK(Paramètres!$B85),"",COUNTIF(Codes!G86,1))</f>
        <v/>
      </c>
      <c r="F79" s="54" t="str">
        <f>IF(ISBLANK(Paramètres!$B85),"",COUNTIF(Codes!H86,1))</f>
        <v/>
      </c>
      <c r="G79" s="54" t="str">
        <f>IF(ISBLANK(Paramètres!$B85),"",COUNTIF(Codes!I86,1))</f>
        <v/>
      </c>
      <c r="H79" s="54" t="str">
        <f>IF(ISBLANK(Paramètres!$B85),"",COUNTIF(Codes!J86,1))</f>
        <v/>
      </c>
      <c r="I79" s="54" t="str">
        <f>IF(ISBLANK(Paramètres!$B85),"",COUNTIF(Codes!K86,1))</f>
        <v/>
      </c>
      <c r="J79" s="54" t="str">
        <f>IF(ISBLANK(Paramètres!$B85),"",COUNTIF(Codes!L86,1))</f>
        <v/>
      </c>
      <c r="K79" s="54" t="str">
        <f>IF(ISBLANK(Paramètres!$B85),"",COUNTIF(Codes!M86,1))</f>
        <v/>
      </c>
      <c r="L79" s="54" t="str">
        <f>IF(ISBLANK(Paramètres!$B85),"",COUNTIF(Codes!N86,1))</f>
        <v/>
      </c>
      <c r="M79" s="54" t="str">
        <f>IF(ISBLANK(Paramètres!$B85),"",COUNTIF(Codes!O86,1))</f>
        <v/>
      </c>
      <c r="N79" s="54" t="str">
        <f>IF(ISBLANK(Paramètres!$B85),"",COUNTIF(Codes!P86,1))</f>
        <v/>
      </c>
      <c r="O79" s="54" t="str">
        <f>IF(ISBLANK(Paramètres!$B85),"",COUNTIF(Codes!Q86,1))</f>
        <v/>
      </c>
      <c r="P79" s="54" t="str">
        <f>IF(ISBLANK(Paramètres!$B85),"",COUNTIF(Codes!R86,1))</f>
        <v/>
      </c>
      <c r="Q79" s="54" t="str">
        <f>IF(ISBLANK(Paramètres!$B85),"",COUNTIF(Codes!S86,1))</f>
        <v/>
      </c>
      <c r="R79" s="54" t="str">
        <f>IF(ISBLANK(Paramètres!$B85),"",COUNTIF(Codes!T86,1))</f>
        <v/>
      </c>
      <c r="S79" s="54" t="str">
        <f>IF(ISBLANK(Paramètres!$B85),"",COUNTIF(Codes!U86,1))</f>
        <v/>
      </c>
      <c r="T79" s="54" t="str">
        <f>IF(ISBLANK(Paramètres!$B85),"",COUNTIF(Codes!V86,1))</f>
        <v/>
      </c>
      <c r="U79" s="54" t="str">
        <f>IF(ISBLANK(Paramètres!$B85),"",COUNTIF(Codes!W86,1))</f>
        <v/>
      </c>
      <c r="V79" s="54" t="str">
        <f>IF(ISBLANK(Paramètres!$B85),"",COUNTIF(Codes!X86,1))</f>
        <v/>
      </c>
      <c r="W79" s="54" t="str">
        <f>IF(ISBLANK(Paramètres!$B85),"",COUNTIF(Codes!Y86,1))</f>
        <v/>
      </c>
      <c r="X79" s="54" t="str">
        <f>IF(ISBLANK(Paramètres!$B85),"",COUNTIF(Codes!Z86,1))</f>
        <v/>
      </c>
      <c r="Y79" s="54" t="str">
        <f>IF(ISBLANK(Paramètres!$B85),"",COUNTIF(Codes!AA86,1))</f>
        <v/>
      </c>
      <c r="Z79" s="54" t="str">
        <f>IF(ISBLANK(Paramètres!$B85),"",COUNTIF(Codes!AB86,1))</f>
        <v/>
      </c>
      <c r="AA79" s="54" t="str">
        <f>IF(ISBLANK(Paramètres!$B85),"",COUNTIF(Codes!AC86,1))</f>
        <v/>
      </c>
      <c r="AB79" s="54" t="str">
        <f>IF(ISBLANK(Paramètres!$B85),"",COUNTIF(Codes!AD86,1))</f>
        <v/>
      </c>
      <c r="AC79" s="54" t="str">
        <f>IF(ISBLANK(Paramètres!$B85),"",COUNTIF(Codes!AE86,1))</f>
        <v/>
      </c>
      <c r="AD79" s="54" t="str">
        <f>IF(ISBLANK(Paramètres!$B85),"",COUNTIF(Codes!AF86,1))</f>
        <v/>
      </c>
      <c r="AE79" s="54" t="str">
        <f>IF(ISBLANK(Paramètres!$B85),"",COUNTIF(Codes!AG86,1))</f>
        <v/>
      </c>
      <c r="AF79" s="54" t="str">
        <f>IF(ISBLANK(Paramètres!$B85),"",COUNTIF(Codes!AH86,1))</f>
        <v/>
      </c>
      <c r="AG79" s="54" t="str">
        <f>IF(ISBLANK(Paramètres!$B85),"",COUNTIF(Codes!AI86,1))</f>
        <v/>
      </c>
      <c r="AH79" s="54" t="str">
        <f>IF(ISBLANK(Paramètres!$B85),"",COUNTIF(Codes!AJ86,1))</f>
        <v/>
      </c>
      <c r="AI79" s="54" t="str">
        <f>IF(ISBLANK(Paramètres!$B85),"",COUNTIF(Codes!AK86,1))</f>
        <v/>
      </c>
      <c r="AJ79" s="54" t="str">
        <f>IF(ISBLANK(Paramètres!$B85),"",COUNTIF(Codes!AL86,1))</f>
        <v/>
      </c>
      <c r="AK79" s="54" t="str">
        <f>IF(ISBLANK(Paramètres!$B85),"",COUNTIF(Codes!AM86,1))</f>
        <v/>
      </c>
      <c r="AL79" s="54" t="str">
        <f>IF(ISBLANK(Paramètres!$B85),"",COUNTIF(Codes!AN86,1))</f>
        <v/>
      </c>
      <c r="AM79" s="54" t="str">
        <f>IF(ISBLANK(Paramètres!$B85),"",COUNTIF(Codes!AO86,1))</f>
        <v/>
      </c>
      <c r="AN79" s="54" t="str">
        <f>IF(ISBLANK(Paramètres!$B85),"",COUNTIF(Codes!AP86,1))</f>
        <v/>
      </c>
      <c r="AO79" s="54" t="str">
        <f>IF(ISBLANK(Paramètres!$B85),"",COUNTIF(Codes!AQ86,1))</f>
        <v/>
      </c>
      <c r="AP79" s="54" t="str">
        <f>IF(ISBLANK(Paramètres!$B85),"",COUNTIF(Codes!AR86,1))</f>
        <v/>
      </c>
      <c r="AQ79" s="54" t="str">
        <f>IF(ISBLANK(Paramètres!$B85),"",COUNTIF(Codes!AS86,1))</f>
        <v/>
      </c>
      <c r="AR79" s="54" t="str">
        <f>IF(ISBLANK(Paramètres!$B85),"",COUNTIF(Codes!AT86,1))</f>
        <v/>
      </c>
      <c r="AS79" s="54" t="str">
        <f>IF(ISBLANK(Paramètres!$B85),"",COUNTIF(Codes!AU86,1))</f>
        <v/>
      </c>
      <c r="AT79" s="54" t="str">
        <f>IF(ISBLANK(Paramètres!$B85),"",COUNTIF(Codes!AV86,1))</f>
        <v/>
      </c>
      <c r="AU79" s="54" t="str">
        <f>IF(ISBLANK(Paramètres!$B85),"",COUNTIF(Codes!AW86,1))</f>
        <v/>
      </c>
      <c r="AV79" s="54" t="str">
        <f>IF(ISBLANK(Paramètres!$B85),"",COUNTIF(Codes!AX86,1))</f>
        <v/>
      </c>
      <c r="AW79" s="54" t="str">
        <f>IF(ISBLANK(Paramètres!$B85),"",COUNTIF(Codes!AY86,1))</f>
        <v/>
      </c>
      <c r="AX79" s="54" t="str">
        <f>IF(ISBLANK(Paramètres!$B85),"",COUNTIF(Codes!AZ86,1))</f>
        <v/>
      </c>
      <c r="AY79" s="54" t="str">
        <f>IF(ISBLANK(Paramètres!$B85),"",COUNTIF(Codes!BA86,1))</f>
        <v/>
      </c>
      <c r="AZ79" s="54" t="str">
        <f>IF(ISBLANK(Paramètres!$B85),"",COUNTIF(Codes!BB86,1))</f>
        <v/>
      </c>
      <c r="BA79" s="54" t="str">
        <f>IF(ISBLANK(Paramètres!$B85),"",COUNTIF(Codes!BC86,1))</f>
        <v/>
      </c>
      <c r="BB79" s="54" t="str">
        <f>IF(ISBLANK(Paramètres!$B85),"",COUNTIF(Codes!BD86,1))</f>
        <v/>
      </c>
      <c r="BC79" s="54" t="str">
        <f>IF(ISBLANK(Paramètres!$B85),"",COUNTIF(Codes!BE86,1))</f>
        <v/>
      </c>
      <c r="BD79" s="54" t="str">
        <f>IF(ISBLANK(Paramètres!$B85),"",COUNTIF(Codes!BF86,1))</f>
        <v/>
      </c>
      <c r="BE79" s="54" t="str">
        <f>IF(ISBLANK(Paramètres!$B85),"",COUNTIF(Codes!BG86,1))</f>
        <v/>
      </c>
      <c r="BF79" s="54" t="str">
        <f>IF(ISBLANK(Paramètres!$B85),"",COUNTIF(Codes!BH86,1))</f>
        <v/>
      </c>
      <c r="BG79" s="54" t="str">
        <f>IF(ISBLANK(Paramètres!$B85),"",COUNTIF(Codes!BI86,1))</f>
        <v/>
      </c>
      <c r="BH79" s="54" t="str">
        <f>IF(ISBLANK(Paramètres!$B85),"",COUNTIF(Codes!BJ86,1))</f>
        <v/>
      </c>
      <c r="BI79" s="54" t="str">
        <f>IF(ISBLANK(Paramètres!$B85),"",COUNTIF(Codes!BK86,1))</f>
        <v/>
      </c>
      <c r="BJ79" s="54" t="str">
        <f>IF(ISBLANK(Paramètres!$B85),"",COUNTIF(Codes!BL86,1))</f>
        <v/>
      </c>
      <c r="BK79" s="54" t="str">
        <f>IF(ISBLANK(Paramètres!$B85),"",COUNTIF(Codes!BM86,1))</f>
        <v/>
      </c>
      <c r="BL79" s="54" t="str">
        <f>IF(ISBLANK(Paramètres!$B85),"",COUNTIF(Codes!BN86,1))</f>
        <v/>
      </c>
      <c r="BM79" s="54" t="str">
        <f>IF(ISBLANK(Paramètres!$B85),"",COUNTIF(Codes!BO86,1))</f>
        <v/>
      </c>
      <c r="BN79" s="54" t="str">
        <f>IF(ISBLANK(Paramètres!$B85),"",COUNTIF(Codes!BP86,1))</f>
        <v/>
      </c>
      <c r="BO79" s="54" t="str">
        <f>IF(ISBLANK(Paramètres!$B85),"",COUNTIF(Codes!BQ86,1))</f>
        <v/>
      </c>
      <c r="BP79" s="54" t="str">
        <f>IF(ISBLANK(Paramètres!$B85),"",COUNTIF(Codes!BR86,1))</f>
        <v/>
      </c>
      <c r="BQ79" s="54" t="str">
        <f>IF(ISBLANK(Paramètres!$B85),"",COUNTIF(Codes!BS86,1))</f>
        <v/>
      </c>
      <c r="BR79" s="54" t="str">
        <f>IF(ISBLANK(Paramètres!$B85),"",COUNTIF(Codes!BT86,1))</f>
        <v/>
      </c>
      <c r="BS79" s="54" t="str">
        <f>IF(ISBLANK(Paramètres!$B85),"",COUNTIF(Codes!BU86,1))</f>
        <v/>
      </c>
      <c r="BT79" s="54" t="str">
        <f>IF(ISBLANK(Paramètres!$B85),"",COUNTIF(Codes!BV86,1))</f>
        <v/>
      </c>
      <c r="BU79" s="54" t="str">
        <f>IF(ISBLANK(Paramètres!$B85),"",COUNTIF(Codes!BW86,1))</f>
        <v/>
      </c>
      <c r="BV79" s="54" t="str">
        <f>IF(ISBLANK(Paramètres!$B85),"",COUNTIF(Codes!BX86,1))</f>
        <v/>
      </c>
      <c r="BW79" s="54" t="str">
        <f>IF(ISBLANK(Paramètres!$B85),"",COUNTIF(Codes!BY86,1))</f>
        <v/>
      </c>
      <c r="BX79" s="54" t="str">
        <f>IF(ISBLANK(Paramètres!$B85),"",COUNTIF(Codes!BZ86,1))</f>
        <v/>
      </c>
      <c r="BY79" s="54" t="str">
        <f>IF(ISBLANK(Paramètres!$B85),"",COUNTIF(Codes!CA86,1))</f>
        <v/>
      </c>
      <c r="BZ79" s="54" t="str">
        <f>IF(ISBLANK(Paramètres!$B85),"",COUNTIF(Codes!CB86,1))</f>
        <v/>
      </c>
      <c r="CA79" s="54" t="str">
        <f>IF(ISBLANK(Paramètres!$B85),"",COUNTIF(Codes!CC86,1))</f>
        <v/>
      </c>
      <c r="CB79" s="54" t="str">
        <f>IF(ISBLANK(Paramètres!$B85),"",COUNTIF(Codes!CD86,1))</f>
        <v/>
      </c>
      <c r="CC79" s="54" t="str">
        <f>IF(ISBLANK(Paramètres!$B85),"",COUNTIF(Codes!CE86,1))</f>
        <v/>
      </c>
      <c r="CD79" s="54" t="str">
        <f>IF(ISBLANK(Paramètres!$B85),"",COUNTIF(Codes!CF86,1))</f>
        <v/>
      </c>
      <c r="CE79" s="54" t="str">
        <f>IF(ISBLANK(Paramètres!$B85),"",COUNTIF(Codes!CG86,1))</f>
        <v/>
      </c>
      <c r="CF79" s="54" t="str">
        <f>IF(ISBLANK(Paramètres!$B85),"",COUNTIF(Codes!CH86,1))</f>
        <v/>
      </c>
      <c r="CG79" s="54" t="str">
        <f>IF(ISBLANK(Paramètres!$B85),"",COUNTIF(Codes!CI86,1))</f>
        <v/>
      </c>
      <c r="CH79" s="54" t="str">
        <f>IF(ISBLANK(Paramètres!$B85),"",COUNTIF(Codes!CJ86,1))</f>
        <v/>
      </c>
      <c r="CI79" s="54" t="str">
        <f>IF(ISBLANK(Paramètres!$B85),"",COUNTIF(Codes!CK86,1))</f>
        <v/>
      </c>
      <c r="CJ79" s="54" t="str">
        <f>IF(ISBLANK(Paramètres!$B85),"",COUNTIF(Codes!CL86,1))</f>
        <v/>
      </c>
      <c r="CK79" s="54" t="str">
        <f>IF(ISBLANK(Paramètres!$B85),"",COUNTIF(Codes!CM86,1))</f>
        <v/>
      </c>
      <c r="CL79" s="54" t="str">
        <f>IF(ISBLANK(Paramètres!$B85),"",COUNTIF(Codes!CN86,1))</f>
        <v/>
      </c>
      <c r="CM79" s="54" t="str">
        <f>IF(ISBLANK(Paramètres!$B85),"",COUNTIF(Codes!CO86,1))</f>
        <v/>
      </c>
      <c r="CN79" s="54" t="str">
        <f>IF(ISBLANK(Paramètres!$B85),"",COUNTIF(Codes!CP86,1))</f>
        <v/>
      </c>
      <c r="CO79" s="54" t="str">
        <f>IF(ISBLANK(Paramètres!$B85),"",COUNTIF(Codes!CQ86,1))</f>
        <v/>
      </c>
      <c r="CP79" s="54" t="str">
        <f>IF(ISBLANK(Paramètres!$B85),"",COUNTIF(Codes!CR86,1))</f>
        <v/>
      </c>
      <c r="CQ79" s="54" t="str">
        <f>IF(ISBLANK(Paramètres!$B85),"",COUNTIF(Codes!CS86,1))</f>
        <v/>
      </c>
      <c r="CR79" s="54" t="str">
        <f>IF(ISBLANK(Paramètres!$B85),"",COUNTIF(Codes!CT86,1))</f>
        <v/>
      </c>
      <c r="CS79" s="54" t="str">
        <f>IF(ISBLANK(Paramètres!$B85),"",COUNTIF(Codes!CU86,1))</f>
        <v/>
      </c>
      <c r="CT79" s="54" t="str">
        <f>IF(ISBLANK(Paramètres!$B85),"",COUNTIF(Codes!CV86,1))</f>
        <v/>
      </c>
      <c r="CU79" s="54" t="str">
        <f>IF(ISBLANK(Paramètres!$B85),"",COUNTIF(Codes!CW86,1))</f>
        <v/>
      </c>
      <c r="CV79" s="54" t="str">
        <f>IF(ISBLANK(Paramètres!$B85),"",COUNTIF(Codes!CX86,1))</f>
        <v/>
      </c>
      <c r="CW79" s="54" t="str">
        <f>IF(ISBLANK(Paramètres!$B85),"",COUNTIF(Codes!CY86,1))</f>
        <v/>
      </c>
      <c r="CX79" s="54" t="str">
        <f>IF(ISBLANK(Paramètres!$B85),"",COUNTIF(Codes!CZ86,1))</f>
        <v/>
      </c>
      <c r="CY79" s="54" t="str">
        <f>IF(ISBLANK(Paramètres!$B85),"",COUNTIF(Codes!DA86,1))</f>
        <v/>
      </c>
      <c r="CZ79" s="54" t="str">
        <f>IF(ISBLANK(Paramètres!$B85),"",COUNTIF(Codes!DB86,1))</f>
        <v/>
      </c>
      <c r="DA79" s="54" t="str">
        <f>IF(ISBLANK(Paramètres!$B85),"",COUNTIF(Codes!DC86,1))</f>
        <v/>
      </c>
      <c r="DB79" s="54" t="str">
        <f>IF(ISBLANK(Paramètres!$B85),"",COUNTIF(Codes!DD86,1))</f>
        <v/>
      </c>
      <c r="DC79" s="54" t="str">
        <f>IF(ISBLANK(Paramètres!$B85),"",COUNTIF(Codes!DE86,1))</f>
        <v/>
      </c>
      <c r="DD79" s="54" t="str">
        <f>IF(ISBLANK(Paramètres!$B85),"",COUNTIF(Codes!DF86,1))</f>
        <v/>
      </c>
      <c r="DE79" s="54" t="str">
        <f>IF(ISBLANK(Paramètres!$B85),"",COUNTIF(Codes!DG86,1))</f>
        <v/>
      </c>
      <c r="DF79" s="54" t="str">
        <f>IF(ISBLANK(Paramètres!$B85),"",COUNTIF(Codes!DH86,1))</f>
        <v/>
      </c>
      <c r="DG79" s="54" t="str">
        <f>IF(ISBLANK(Paramètres!$B85),"",COUNTIF(Codes!DI86,1))</f>
        <v/>
      </c>
      <c r="DH79" s="54" t="str">
        <f>IF(ISBLANK(Paramètres!$B85),"",COUNTIF(Codes!DJ86,1))</f>
        <v/>
      </c>
      <c r="DI79" s="54" t="str">
        <f>IF(ISBLANK(Paramètres!$B85),"",COUNTIF(Codes!DK86,1))</f>
        <v/>
      </c>
      <c r="DJ79" s="54" t="str">
        <f>IF(ISBLANK(Paramètres!$B85),"",COUNTIF(Codes!DL86,1))</f>
        <v/>
      </c>
      <c r="DK79" s="54" t="str">
        <f>IF(ISBLANK(Paramètres!$B85),"",COUNTIF(Codes!DM86,1))</f>
        <v/>
      </c>
      <c r="DL79" s="54" t="str">
        <f>IF(ISBLANK(Paramètres!$B85),"",COUNTIF(Codes!DN86,1))</f>
        <v/>
      </c>
      <c r="DM79" s="54" t="str">
        <f>IF(ISBLANK(Paramètres!$B85),"",COUNTIF(Codes!DO86,1))</f>
        <v/>
      </c>
      <c r="DN79" s="54" t="str">
        <f>IF(ISBLANK(Paramètres!$B85),"",COUNTIF(Codes!DP86,1))</f>
        <v/>
      </c>
      <c r="DO79" s="54" t="str">
        <f>IF(ISBLANK(Paramètres!$B85),"",COUNTIF(Codes!DQ86,1))</f>
        <v/>
      </c>
      <c r="DP79" s="54" t="str">
        <f>IF(ISBLANK(Paramètres!$B85),"",COUNTIF(Codes!DR86,1))</f>
        <v/>
      </c>
      <c r="DQ79" s="54" t="str">
        <f>IF(ISBLANK(Paramètres!$B85),"",COUNTIF(Codes!DS86,1))</f>
        <v/>
      </c>
      <c r="DR79" s="54" t="str">
        <f>IF(ISBLANK(Paramètres!$B85),"",COUNTIF(Codes!DT86,1))</f>
        <v/>
      </c>
      <c r="DS79" s="54" t="str">
        <f>IF(ISBLANK(Paramètres!$B85),"",COUNTIF(Codes!DU86,1))</f>
        <v/>
      </c>
      <c r="DT79" s="54" t="str">
        <f>IF(ISBLANK(Paramètres!$B85),"",COUNTIF(Codes!DV86,1))</f>
        <v/>
      </c>
      <c r="DU79" s="54" t="str">
        <f>IF(ISBLANK(Paramètres!$B85),"",COUNTIF(Codes!DW86,1))</f>
        <v/>
      </c>
      <c r="DV79" s="54" t="str">
        <f>IF(ISBLANK(Paramètres!$B85),"",COUNTIF(Codes!DX86,1))</f>
        <v/>
      </c>
      <c r="DW79" s="54" t="str">
        <f>IF(ISBLANK(Paramètres!$B85),"",COUNTIF(Codes!DY86,1))</f>
        <v/>
      </c>
      <c r="DX79" s="54" t="str">
        <f>IF(ISBLANK(Paramètres!$B85),"",COUNTIF(Codes!DZ86,1))</f>
        <v/>
      </c>
      <c r="DY79" s="54" t="str">
        <f>IF(ISBLANK(Paramètres!$B85),"",COUNTIF(Codes!EA86,1))</f>
        <v/>
      </c>
      <c r="DZ79" s="54" t="str">
        <f>IF(ISBLANK(Paramètres!$B85),"",COUNTIF(Codes!EB86,1))</f>
        <v/>
      </c>
      <c r="EA79" s="54" t="str">
        <f>IF(ISBLANK(Paramètres!$B85),"",COUNTIF(Codes!EC86,1))</f>
        <v/>
      </c>
      <c r="EB79" s="54" t="str">
        <f>IF(ISBLANK(Paramètres!$B85),"",COUNTIF(Codes!ED86,1))</f>
        <v/>
      </c>
      <c r="EC79" s="54" t="str">
        <f>IF(ISBLANK(Paramètres!$B85),"",COUNTIF(Codes!EE86,1))</f>
        <v/>
      </c>
      <c r="ED79" s="54" t="str">
        <f>IF(ISBLANK(Paramètres!$B85),"",COUNTIF(Codes!EF86,1))</f>
        <v/>
      </c>
      <c r="EE79" s="54" t="str">
        <f>IF(ISBLANK(Paramètres!$B85),"",COUNTIF(Codes!EG86,1))</f>
        <v/>
      </c>
      <c r="EF79" s="54" t="str">
        <f>IF(ISBLANK(Paramètres!$B85),"",COUNTIF(Codes!EH86,1))</f>
        <v/>
      </c>
      <c r="EG79" s="54" t="str">
        <f>IF(ISBLANK(Paramètres!$B85),"",COUNTIF(Codes!EI86,1))</f>
        <v/>
      </c>
      <c r="EH79" s="54" t="str">
        <f>IF(ISBLANK(Paramètres!$B85),"",COUNTIF(Codes!EJ86,1))</f>
        <v/>
      </c>
      <c r="EI79" s="54" t="str">
        <f>IF(ISBLANK(Paramètres!$B85),"",COUNTIF(Codes!EK86,1))</f>
        <v/>
      </c>
      <c r="EJ79" s="54" t="str">
        <f>IF(ISBLANK(Paramètres!$B85),"",COUNTIF(Codes!EL86,1))</f>
        <v/>
      </c>
      <c r="EK79" s="54" t="str">
        <f>IF(ISBLANK(Paramètres!$B85),"",COUNTIF(Codes!EM86,1))</f>
        <v/>
      </c>
      <c r="EL79" s="54" t="str">
        <f>IF(ISBLANK(Paramètres!$B85),"",COUNTIF(Codes!EN86,1))</f>
        <v/>
      </c>
      <c r="EM79" s="54" t="str">
        <f>IF(ISBLANK(Paramètres!$B85),"",COUNTIF(Codes!EO86,1))</f>
        <v/>
      </c>
      <c r="EN79" s="54" t="str">
        <f>IF(ISBLANK(Paramètres!$B85),"",COUNTIF(Codes!EP86,1))</f>
        <v/>
      </c>
      <c r="EO79" s="54" t="str">
        <f>IF(ISBLANK(Paramètres!$B85),"",COUNTIF(Codes!EQ86,1))</f>
        <v/>
      </c>
      <c r="EP79" s="54" t="str">
        <f>IF(ISBLANK(Paramètres!$B85),"",COUNTIF(Codes!ER86,1))</f>
        <v/>
      </c>
      <c r="EQ79" s="54" t="str">
        <f>IF(ISBLANK(Paramètres!$B85),"",COUNTIF(Codes!ES86,1))</f>
        <v/>
      </c>
      <c r="ER79" s="54" t="str">
        <f>IF(ISBLANK(Paramètres!$B85),"",COUNTIF(Codes!ET86,1))</f>
        <v/>
      </c>
      <c r="ES79" s="54" t="str">
        <f>IF(ISBLANK(Paramètres!$B85),"",COUNTIF(Codes!EU86,1))</f>
        <v/>
      </c>
      <c r="ET79" s="54" t="str">
        <f>IF(ISBLANK(Paramètres!$B85),"",COUNTIF(Codes!EV86,1))</f>
        <v/>
      </c>
      <c r="EU79" s="54" t="str">
        <f>IF(ISBLANK(Paramètres!$B85),"",COUNTIF(Codes!EW86,1))</f>
        <v/>
      </c>
      <c r="EV79" s="54" t="str">
        <f>IF(ISBLANK(Paramètres!$B85),"",COUNTIF(Codes!EX86,1))</f>
        <v/>
      </c>
      <c r="EW79" s="54" t="str">
        <f>IF(ISBLANK(Paramètres!$B85),"",COUNTIF(Codes!EY86,1))</f>
        <v/>
      </c>
      <c r="EX79" s="54" t="str">
        <f>IF(ISBLANK(Paramètres!$B85),"",COUNTIF(Codes!EZ86,1))</f>
        <v/>
      </c>
      <c r="EY79" s="54" t="str">
        <f>IF(ISBLANK(Paramètres!$B85),"",COUNTIF(Codes!FA86,1))</f>
        <v/>
      </c>
      <c r="EZ79" s="54" t="str">
        <f>IF(ISBLANK(Paramètres!$B85),"",COUNTIF(Codes!FB86,1))</f>
        <v/>
      </c>
      <c r="FA79" s="54" t="str">
        <f>IF(ISBLANK(Paramètres!$B85),"",COUNTIF(Codes!FC86,1))</f>
        <v/>
      </c>
      <c r="FB79" s="54" t="str">
        <f>IF(ISBLANK(Paramètres!$B85),"",COUNTIF(Codes!FD86,1))</f>
        <v/>
      </c>
      <c r="FC79" s="54" t="str">
        <f>IF(ISBLANK(Paramètres!$B85),"",COUNTIF(Codes!FE86,1))</f>
        <v/>
      </c>
      <c r="FD79" s="54" t="str">
        <f>IF(ISBLANK(Paramètres!$B85),"",COUNTIF(Codes!FF86,1))</f>
        <v/>
      </c>
      <c r="FE79" s="54" t="str">
        <f>IF(ISBLANK(Paramètres!$B85),"",COUNTIF(Codes!FG86,1))</f>
        <v/>
      </c>
      <c r="FF79" s="54" t="str">
        <f>IF(ISBLANK(Paramètres!$B85),"",COUNTIF(Codes!FH86,1))</f>
        <v/>
      </c>
      <c r="FG79" s="54" t="str">
        <f>IF(ISBLANK(Paramètres!$B85),"",COUNTIF(Codes!FI86,1))</f>
        <v/>
      </c>
      <c r="FH79" s="54" t="str">
        <f>IF(ISBLANK(Paramètres!$B85),"",COUNTIF(Codes!FJ86,1))</f>
        <v/>
      </c>
      <c r="FI79" s="54" t="str">
        <f>IF(ISBLANK(Paramètres!$B85),"",COUNTIF(Codes!FK86,1))</f>
        <v/>
      </c>
      <c r="FJ79" s="54" t="str">
        <f>IF(ISBLANK(Paramètres!$B85),"",COUNTIF(Codes!FL86,1))</f>
        <v/>
      </c>
      <c r="FK79" s="54" t="str">
        <f>IF(ISBLANK(Paramètres!$B85),"",COUNTIF(Codes!FM86,1))</f>
        <v/>
      </c>
      <c r="FL79" s="54" t="str">
        <f>IF(ISBLANK(Paramètres!$B85),"",COUNTIF(Codes!FN86,1))</f>
        <v/>
      </c>
      <c r="FM79" s="54" t="str">
        <f>IF(ISBLANK(Paramètres!$B85),"",COUNTIF(Codes!FO86,1))</f>
        <v/>
      </c>
      <c r="FN79" s="54" t="str">
        <f>IF(ISBLANK(Paramètres!$B85),"",COUNTIF(Codes!FP86,1))</f>
        <v/>
      </c>
      <c r="FO79" s="54" t="str">
        <f>IF(ISBLANK(Paramètres!$B85),"",COUNTIF(Codes!FQ86,1))</f>
        <v/>
      </c>
      <c r="FP79" s="54" t="str">
        <f>IF(ISBLANK(Paramètres!$B85),"",COUNTIF(Codes!FR86,1))</f>
        <v/>
      </c>
      <c r="FQ79" s="54" t="str">
        <f>IF(ISBLANK(Paramètres!$B85),"",COUNTIF(Codes!FS86,1))</f>
        <v/>
      </c>
      <c r="FR79" s="54" t="str">
        <f>IF(ISBLANK(Paramètres!$B85),"",COUNTIF(Codes!FT86,1))</f>
        <v/>
      </c>
      <c r="FS79" s="54" t="str">
        <f>IF(ISBLANK(Paramètres!$B85),"",COUNTIF(Codes!FU86,1))</f>
        <v/>
      </c>
      <c r="FT79" s="54" t="str">
        <f>IF(ISBLANK(Paramètres!$B85),"",COUNTIF(Codes!FV86,1))</f>
        <v/>
      </c>
      <c r="FU79" s="54" t="str">
        <f>IF(ISBLANK(Paramètres!$B85),"",COUNTIF(Codes!FW86,1))</f>
        <v/>
      </c>
      <c r="FV79" s="54" t="str">
        <f>IF(ISBLANK(Paramètres!$B85),"",COUNTIF(Codes!FX86,1))</f>
        <v/>
      </c>
      <c r="FW79" s="54" t="str">
        <f>IF(ISBLANK(Paramètres!$B85),"",COUNTIF(Codes!FY86,1))</f>
        <v/>
      </c>
      <c r="FX79" s="54" t="str">
        <f>IF(ISBLANK(Paramètres!$B85),"",COUNTIF(Codes!FZ86,1))</f>
        <v/>
      </c>
      <c r="FY79" s="54" t="str">
        <f>IF(ISBLANK(Paramètres!$B85),"",COUNTIF(Codes!GA86,1))</f>
        <v/>
      </c>
      <c r="FZ79" s="54" t="str">
        <f>IF(ISBLANK(Paramètres!$B85),"",COUNTIF(Codes!GB86,1))</f>
        <v/>
      </c>
      <c r="GA79" s="54" t="str">
        <f>IF(ISBLANK(Paramètres!$B85),"",COUNTIF(Codes!GC86,1))</f>
        <v/>
      </c>
      <c r="GB79" s="54" t="str">
        <f>IF(ISBLANK(Paramètres!$B85),"",COUNTIF(Codes!GD86,1))</f>
        <v/>
      </c>
      <c r="GC79" s="54" t="str">
        <f>IF(ISBLANK(Paramètres!$B85),"",COUNTIF(Codes!GE86,1))</f>
        <v/>
      </c>
      <c r="GD79" s="54" t="str">
        <f>IF(ISBLANK(Paramètres!$B85),"",COUNTIF(Codes!GF86,1))</f>
        <v/>
      </c>
      <c r="GE79" s="54" t="str">
        <f>IF(ISBLANK(Paramètres!$B85),"",COUNTIF(Codes!GG86,1))</f>
        <v/>
      </c>
      <c r="GF79" s="54" t="str">
        <f>IF(ISBLANK(Paramètres!$B85),"",COUNTIF(Codes!GH86,1))</f>
        <v/>
      </c>
      <c r="GG79" s="54" t="str">
        <f>IF(ISBLANK(Paramètres!$B85),"",COUNTIF(Codes!GI86,1))</f>
        <v/>
      </c>
      <c r="GH79" s="54" t="str">
        <f>IF(ISBLANK(Paramètres!$B85),"",COUNTIF(Codes!GJ86,1))</f>
        <v/>
      </c>
      <c r="GI79" s="54" t="str">
        <f>IF(ISBLANK(Paramètres!$B85),"",COUNTIF(Codes!GK86,1))</f>
        <v/>
      </c>
      <c r="GJ79" s="54" t="str">
        <f>IF(ISBLANK(Paramètres!$B85),"",COUNTIF(Codes!GL86,1))</f>
        <v/>
      </c>
      <c r="GK79" s="54" t="str">
        <f>IF(ISBLANK(Paramètres!$B85),"",COUNTIF(Codes!GM86,1))</f>
        <v/>
      </c>
      <c r="GL79" s="54" t="str">
        <f>IF(ISBLANK(Paramètres!$B85),"",COUNTIF(Codes!GN86,1))</f>
        <v/>
      </c>
      <c r="GM79" s="54" t="str">
        <f>IF(ISBLANK(Paramètres!B85),"",AVERAGE(B79:CX79))</f>
        <v/>
      </c>
      <c r="GN79" s="54" t="str">
        <f>IF(ISBLANK(Paramètres!B85),"",AVERAGE(CY79:GL79))</f>
        <v/>
      </c>
      <c r="GO79" s="54" t="str">
        <f>IF(ISBLANK(Paramètres!B85),"",AVERAGE(C79:GL79))</f>
        <v/>
      </c>
      <c r="GP79" s="54" t="str">
        <f>IF(ISBLANK(Paramètres!B85),"",AVERAGE(CY79:DZ79))</f>
        <v/>
      </c>
      <c r="GQ79" s="54" t="str">
        <f>IF(ISBLANK(Paramètres!B85),"",AVERAGE(EA79:FK79))</f>
        <v/>
      </c>
      <c r="GR79" s="54" t="str">
        <f>IF(ISBLANK(Paramètres!B85),"",AVERAGE(FL79:FW79))</f>
        <v/>
      </c>
      <c r="GS79" s="54" t="str">
        <f>IF(ISBLANK(Paramètres!B85),"",AVERAGE(FX79:GL79))</f>
        <v/>
      </c>
      <c r="GT79" s="54" t="str">
        <f>IF(ISBLANK(Paramètres!B85),"",AVERAGE(Calculs!M79:R79,Calculs!AN79:AY79,Calculs!BE79:BI79,Calculs!BT79:BX79,Calculs!CD79:CO79))</f>
        <v/>
      </c>
      <c r="GU79" s="54" t="str">
        <f>IF(ISBLANK(Paramètres!B85),"",AVERAGE(Calculs!AI79:AM79,Calculs!BJ79:BP79,Calculs!BY79:CC79))</f>
        <v/>
      </c>
      <c r="GV79" s="54" t="str">
        <f>IF(ISBLANK(Paramètres!B85),"",AVERAGE(Calculs!B79:L79,Calculs!S79:AH79,Calculs!AZ79:BD79,Calculs!BQ79:BS79))</f>
        <v/>
      </c>
      <c r="GW79" s="54" t="str">
        <f>IF(ISBLANK(Paramètres!B85),"",AVERAGE(CP79:CX79))</f>
        <v/>
      </c>
    </row>
    <row r="80" spans="1:205" s="23" customFormat="1" ht="24" customHeight="1" thickBot="1" x14ac:dyDescent="0.4">
      <c r="A80" s="266" t="str">
        <f>Codes!C87</f>
        <v/>
      </c>
      <c r="B80" s="54" t="str">
        <f>IF(ISBLANK(Paramètres!$B86),"",COUNTIF(Codes!D87,1))</f>
        <v/>
      </c>
      <c r="C80" s="54" t="str">
        <f>IF(ISBLANK(Paramètres!$B86),"",COUNTIF(Codes!E87,1))</f>
        <v/>
      </c>
      <c r="D80" s="54" t="str">
        <f>IF(ISBLANK(Paramètres!$B86),"",COUNTIF(Codes!F87,1))</f>
        <v/>
      </c>
      <c r="E80" s="54" t="str">
        <f>IF(ISBLANK(Paramètres!$B86),"",COUNTIF(Codes!G87,1))</f>
        <v/>
      </c>
      <c r="F80" s="54" t="str">
        <f>IF(ISBLANK(Paramètres!$B86),"",COUNTIF(Codes!H87,1))</f>
        <v/>
      </c>
      <c r="G80" s="54" t="str">
        <f>IF(ISBLANK(Paramètres!$B86),"",COUNTIF(Codes!I87,1))</f>
        <v/>
      </c>
      <c r="H80" s="54" t="str">
        <f>IF(ISBLANK(Paramètres!$B86),"",COUNTIF(Codes!J87,1))</f>
        <v/>
      </c>
      <c r="I80" s="54" t="str">
        <f>IF(ISBLANK(Paramètres!$B86),"",COUNTIF(Codes!K87,1))</f>
        <v/>
      </c>
      <c r="J80" s="54" t="str">
        <f>IF(ISBLANK(Paramètres!$B86),"",COUNTIF(Codes!L87,1))</f>
        <v/>
      </c>
      <c r="K80" s="54" t="str">
        <f>IF(ISBLANK(Paramètres!$B86),"",COUNTIF(Codes!M87,1))</f>
        <v/>
      </c>
      <c r="L80" s="54" t="str">
        <f>IF(ISBLANK(Paramètres!$B86),"",COUNTIF(Codes!N87,1))</f>
        <v/>
      </c>
      <c r="M80" s="54" t="str">
        <f>IF(ISBLANK(Paramètres!$B86),"",COUNTIF(Codes!O87,1))</f>
        <v/>
      </c>
      <c r="N80" s="54" t="str">
        <f>IF(ISBLANK(Paramètres!$B86),"",COUNTIF(Codes!P87,1))</f>
        <v/>
      </c>
      <c r="O80" s="54" t="str">
        <f>IF(ISBLANK(Paramètres!$B86),"",COUNTIF(Codes!Q87,1))</f>
        <v/>
      </c>
      <c r="P80" s="54" t="str">
        <f>IF(ISBLANK(Paramètres!$B86),"",COUNTIF(Codes!R87,1))</f>
        <v/>
      </c>
      <c r="Q80" s="54" t="str">
        <f>IF(ISBLANK(Paramètres!$B86),"",COUNTIF(Codes!S87,1))</f>
        <v/>
      </c>
      <c r="R80" s="54" t="str">
        <f>IF(ISBLANK(Paramètres!$B86),"",COUNTIF(Codes!T87,1))</f>
        <v/>
      </c>
      <c r="S80" s="54" t="str">
        <f>IF(ISBLANK(Paramètres!$B86),"",COUNTIF(Codes!U87,1))</f>
        <v/>
      </c>
      <c r="T80" s="54" t="str">
        <f>IF(ISBLANK(Paramètres!$B86),"",COUNTIF(Codes!V87,1))</f>
        <v/>
      </c>
      <c r="U80" s="54" t="str">
        <f>IF(ISBLANK(Paramètres!$B86),"",COUNTIF(Codes!W87,1))</f>
        <v/>
      </c>
      <c r="V80" s="54" t="str">
        <f>IF(ISBLANK(Paramètres!$B86),"",COUNTIF(Codes!X87,1))</f>
        <v/>
      </c>
      <c r="W80" s="54" t="str">
        <f>IF(ISBLANK(Paramètres!$B86),"",COUNTIF(Codes!Y87,1))</f>
        <v/>
      </c>
      <c r="X80" s="54" t="str">
        <f>IF(ISBLANK(Paramètres!$B86),"",COUNTIF(Codes!Z87,1))</f>
        <v/>
      </c>
      <c r="Y80" s="54" t="str">
        <f>IF(ISBLANK(Paramètres!$B86),"",COUNTIF(Codes!AA87,1))</f>
        <v/>
      </c>
      <c r="Z80" s="54" t="str">
        <f>IF(ISBLANK(Paramètres!$B86),"",COUNTIF(Codes!AB87,1))</f>
        <v/>
      </c>
      <c r="AA80" s="54" t="str">
        <f>IF(ISBLANK(Paramètres!$B86),"",COUNTIF(Codes!AC87,1))</f>
        <v/>
      </c>
      <c r="AB80" s="54" t="str">
        <f>IF(ISBLANK(Paramètres!$B86),"",COUNTIF(Codes!AD87,1))</f>
        <v/>
      </c>
      <c r="AC80" s="54" t="str">
        <f>IF(ISBLANK(Paramètres!$B86),"",COUNTIF(Codes!AE87,1))</f>
        <v/>
      </c>
      <c r="AD80" s="54" t="str">
        <f>IF(ISBLANK(Paramètres!$B86),"",COUNTIF(Codes!AF87,1))</f>
        <v/>
      </c>
      <c r="AE80" s="54" t="str">
        <f>IF(ISBLANK(Paramètres!$B86),"",COUNTIF(Codes!AG87,1))</f>
        <v/>
      </c>
      <c r="AF80" s="54" t="str">
        <f>IF(ISBLANK(Paramètres!$B86),"",COUNTIF(Codes!AH87,1))</f>
        <v/>
      </c>
      <c r="AG80" s="54" t="str">
        <f>IF(ISBLANK(Paramètres!$B86),"",COUNTIF(Codes!AI87,1))</f>
        <v/>
      </c>
      <c r="AH80" s="54" t="str">
        <f>IF(ISBLANK(Paramètres!$B86),"",COUNTIF(Codes!AJ87,1))</f>
        <v/>
      </c>
      <c r="AI80" s="54" t="str">
        <f>IF(ISBLANK(Paramètres!$B86),"",COUNTIF(Codes!AK87,1))</f>
        <v/>
      </c>
      <c r="AJ80" s="54" t="str">
        <f>IF(ISBLANK(Paramètres!$B86),"",COUNTIF(Codes!AL87,1))</f>
        <v/>
      </c>
      <c r="AK80" s="54" t="str">
        <f>IF(ISBLANK(Paramètres!$B86),"",COUNTIF(Codes!AM87,1))</f>
        <v/>
      </c>
      <c r="AL80" s="54" t="str">
        <f>IF(ISBLANK(Paramètres!$B86),"",COUNTIF(Codes!AN87,1))</f>
        <v/>
      </c>
      <c r="AM80" s="54" t="str">
        <f>IF(ISBLANK(Paramètres!$B86),"",COUNTIF(Codes!AO87,1))</f>
        <v/>
      </c>
      <c r="AN80" s="54" t="str">
        <f>IF(ISBLANK(Paramètres!$B86),"",COUNTIF(Codes!AP87,1))</f>
        <v/>
      </c>
      <c r="AO80" s="54" t="str">
        <f>IF(ISBLANK(Paramètres!$B86),"",COUNTIF(Codes!AQ87,1))</f>
        <v/>
      </c>
      <c r="AP80" s="54" t="str">
        <f>IF(ISBLANK(Paramètres!$B86),"",COUNTIF(Codes!AR87,1))</f>
        <v/>
      </c>
      <c r="AQ80" s="54" t="str">
        <f>IF(ISBLANK(Paramètres!$B86),"",COUNTIF(Codes!AS87,1))</f>
        <v/>
      </c>
      <c r="AR80" s="54" t="str">
        <f>IF(ISBLANK(Paramètres!$B86),"",COUNTIF(Codes!AT87,1))</f>
        <v/>
      </c>
      <c r="AS80" s="54" t="str">
        <f>IF(ISBLANK(Paramètres!$B86),"",COUNTIF(Codes!AU87,1))</f>
        <v/>
      </c>
      <c r="AT80" s="54" t="str">
        <f>IF(ISBLANK(Paramètres!$B86),"",COUNTIF(Codes!AV87,1))</f>
        <v/>
      </c>
      <c r="AU80" s="54" t="str">
        <f>IF(ISBLANK(Paramètres!$B86),"",COUNTIF(Codes!AW87,1))</f>
        <v/>
      </c>
      <c r="AV80" s="54" t="str">
        <f>IF(ISBLANK(Paramètres!$B86),"",COUNTIF(Codes!AX87,1))</f>
        <v/>
      </c>
      <c r="AW80" s="54" t="str">
        <f>IF(ISBLANK(Paramètres!$B86),"",COUNTIF(Codes!AY87,1))</f>
        <v/>
      </c>
      <c r="AX80" s="54" t="str">
        <f>IF(ISBLANK(Paramètres!$B86),"",COUNTIF(Codes!AZ87,1))</f>
        <v/>
      </c>
      <c r="AY80" s="54" t="str">
        <f>IF(ISBLANK(Paramètres!$B86),"",COUNTIF(Codes!BA87,1))</f>
        <v/>
      </c>
      <c r="AZ80" s="54" t="str">
        <f>IF(ISBLANK(Paramètres!$B86),"",COUNTIF(Codes!BB87,1))</f>
        <v/>
      </c>
      <c r="BA80" s="54" t="str">
        <f>IF(ISBLANK(Paramètres!$B86),"",COUNTIF(Codes!BC87,1))</f>
        <v/>
      </c>
      <c r="BB80" s="54" t="str">
        <f>IF(ISBLANK(Paramètres!$B86),"",COUNTIF(Codes!BD87,1))</f>
        <v/>
      </c>
      <c r="BC80" s="54" t="str">
        <f>IF(ISBLANK(Paramètres!$B86),"",COUNTIF(Codes!BE87,1))</f>
        <v/>
      </c>
      <c r="BD80" s="54" t="str">
        <f>IF(ISBLANK(Paramètres!$B86),"",COUNTIF(Codes!BF87,1))</f>
        <v/>
      </c>
      <c r="BE80" s="54" t="str">
        <f>IF(ISBLANK(Paramètres!$B86),"",COUNTIF(Codes!BG87,1))</f>
        <v/>
      </c>
      <c r="BF80" s="54" t="str">
        <f>IF(ISBLANK(Paramètres!$B86),"",COUNTIF(Codes!BH87,1))</f>
        <v/>
      </c>
      <c r="BG80" s="54" t="str">
        <f>IF(ISBLANK(Paramètres!$B86),"",COUNTIF(Codes!BI87,1))</f>
        <v/>
      </c>
      <c r="BH80" s="54" t="str">
        <f>IF(ISBLANK(Paramètres!$B86),"",COUNTIF(Codes!BJ87,1))</f>
        <v/>
      </c>
      <c r="BI80" s="54" t="str">
        <f>IF(ISBLANK(Paramètres!$B86),"",COUNTIF(Codes!BK87,1))</f>
        <v/>
      </c>
      <c r="BJ80" s="54" t="str">
        <f>IF(ISBLANK(Paramètres!$B86),"",COUNTIF(Codes!BL87,1))</f>
        <v/>
      </c>
      <c r="BK80" s="54" t="str">
        <f>IF(ISBLANK(Paramètres!$B86),"",COUNTIF(Codes!BM87,1))</f>
        <v/>
      </c>
      <c r="BL80" s="54" t="str">
        <f>IF(ISBLANK(Paramètres!$B86),"",COUNTIF(Codes!BN87,1))</f>
        <v/>
      </c>
      <c r="BM80" s="54" t="str">
        <f>IF(ISBLANK(Paramètres!$B86),"",COUNTIF(Codes!BO87,1))</f>
        <v/>
      </c>
      <c r="BN80" s="54" t="str">
        <f>IF(ISBLANK(Paramètres!$B86),"",COUNTIF(Codes!BP87,1))</f>
        <v/>
      </c>
      <c r="BO80" s="54" t="str">
        <f>IF(ISBLANK(Paramètres!$B86),"",COUNTIF(Codes!BQ87,1))</f>
        <v/>
      </c>
      <c r="BP80" s="54" t="str">
        <f>IF(ISBLANK(Paramètres!$B86),"",COUNTIF(Codes!BR87,1))</f>
        <v/>
      </c>
      <c r="BQ80" s="54" t="str">
        <f>IF(ISBLANK(Paramètres!$B86),"",COUNTIF(Codes!BS87,1))</f>
        <v/>
      </c>
      <c r="BR80" s="54" t="str">
        <f>IF(ISBLANK(Paramètres!$B86),"",COUNTIF(Codes!BT87,1))</f>
        <v/>
      </c>
      <c r="BS80" s="54" t="str">
        <f>IF(ISBLANK(Paramètres!$B86),"",COUNTIF(Codes!BU87,1))</f>
        <v/>
      </c>
      <c r="BT80" s="54" t="str">
        <f>IF(ISBLANK(Paramètres!$B86),"",COUNTIF(Codes!BV87,1))</f>
        <v/>
      </c>
      <c r="BU80" s="54" t="str">
        <f>IF(ISBLANK(Paramètres!$B86),"",COUNTIF(Codes!BW87,1))</f>
        <v/>
      </c>
      <c r="BV80" s="54" t="str">
        <f>IF(ISBLANK(Paramètres!$B86),"",COUNTIF(Codes!BX87,1))</f>
        <v/>
      </c>
      <c r="BW80" s="54" t="str">
        <f>IF(ISBLANK(Paramètres!$B86),"",COUNTIF(Codes!BY87,1))</f>
        <v/>
      </c>
      <c r="BX80" s="54" t="str">
        <f>IF(ISBLANK(Paramètres!$B86),"",COUNTIF(Codes!BZ87,1))</f>
        <v/>
      </c>
      <c r="BY80" s="54" t="str">
        <f>IF(ISBLANK(Paramètres!$B86),"",COUNTIF(Codes!CA87,1))</f>
        <v/>
      </c>
      <c r="BZ80" s="54" t="str">
        <f>IF(ISBLANK(Paramètres!$B86),"",COUNTIF(Codes!CB87,1))</f>
        <v/>
      </c>
      <c r="CA80" s="54" t="str">
        <f>IF(ISBLANK(Paramètres!$B86),"",COUNTIF(Codes!CC87,1))</f>
        <v/>
      </c>
      <c r="CB80" s="54" t="str">
        <f>IF(ISBLANK(Paramètres!$B86),"",COUNTIF(Codes!CD87,1))</f>
        <v/>
      </c>
      <c r="CC80" s="54" t="str">
        <f>IF(ISBLANK(Paramètres!$B86),"",COUNTIF(Codes!CE87,1))</f>
        <v/>
      </c>
      <c r="CD80" s="54" t="str">
        <f>IF(ISBLANK(Paramètres!$B86),"",COUNTIF(Codes!CF87,1))</f>
        <v/>
      </c>
      <c r="CE80" s="54" t="str">
        <f>IF(ISBLANK(Paramètres!$B86),"",COUNTIF(Codes!CG87,1))</f>
        <v/>
      </c>
      <c r="CF80" s="54" t="str">
        <f>IF(ISBLANK(Paramètres!$B86),"",COUNTIF(Codes!CH87,1))</f>
        <v/>
      </c>
      <c r="CG80" s="54" t="str">
        <f>IF(ISBLANK(Paramètres!$B86),"",COUNTIF(Codes!CI87,1))</f>
        <v/>
      </c>
      <c r="CH80" s="54" t="str">
        <f>IF(ISBLANK(Paramètres!$B86),"",COUNTIF(Codes!CJ87,1))</f>
        <v/>
      </c>
      <c r="CI80" s="54" t="str">
        <f>IF(ISBLANK(Paramètres!$B86),"",COUNTIF(Codes!CK87,1))</f>
        <v/>
      </c>
      <c r="CJ80" s="54" t="str">
        <f>IF(ISBLANK(Paramètres!$B86),"",COUNTIF(Codes!CL87,1))</f>
        <v/>
      </c>
      <c r="CK80" s="54" t="str">
        <f>IF(ISBLANK(Paramètres!$B86),"",COUNTIF(Codes!CM87,1))</f>
        <v/>
      </c>
      <c r="CL80" s="54" t="str">
        <f>IF(ISBLANK(Paramètres!$B86),"",COUNTIF(Codes!CN87,1))</f>
        <v/>
      </c>
      <c r="CM80" s="54" t="str">
        <f>IF(ISBLANK(Paramètres!$B86),"",COUNTIF(Codes!CO87,1))</f>
        <v/>
      </c>
      <c r="CN80" s="54" t="str">
        <f>IF(ISBLANK(Paramètres!$B86),"",COUNTIF(Codes!CP87,1))</f>
        <v/>
      </c>
      <c r="CO80" s="54" t="str">
        <f>IF(ISBLANK(Paramètres!$B86),"",COUNTIF(Codes!CQ87,1))</f>
        <v/>
      </c>
      <c r="CP80" s="54" t="str">
        <f>IF(ISBLANK(Paramètres!$B86),"",COUNTIF(Codes!CR87,1))</f>
        <v/>
      </c>
      <c r="CQ80" s="54" t="str">
        <f>IF(ISBLANK(Paramètres!$B86),"",COUNTIF(Codes!CS87,1))</f>
        <v/>
      </c>
      <c r="CR80" s="54" t="str">
        <f>IF(ISBLANK(Paramètres!$B86),"",COUNTIF(Codes!CT87,1))</f>
        <v/>
      </c>
      <c r="CS80" s="54" t="str">
        <f>IF(ISBLANK(Paramètres!$B86),"",COUNTIF(Codes!CU87,1))</f>
        <v/>
      </c>
      <c r="CT80" s="54" t="str">
        <f>IF(ISBLANK(Paramètres!$B86),"",COUNTIF(Codes!CV87,1))</f>
        <v/>
      </c>
      <c r="CU80" s="54" t="str">
        <f>IF(ISBLANK(Paramètres!$B86),"",COUNTIF(Codes!CW87,1))</f>
        <v/>
      </c>
      <c r="CV80" s="54" t="str">
        <f>IF(ISBLANK(Paramètres!$B86),"",COUNTIF(Codes!CX87,1))</f>
        <v/>
      </c>
      <c r="CW80" s="54" t="str">
        <f>IF(ISBLANK(Paramètres!$B86),"",COUNTIF(Codes!CY87,1))</f>
        <v/>
      </c>
      <c r="CX80" s="54" t="str">
        <f>IF(ISBLANK(Paramètres!$B86),"",COUNTIF(Codes!CZ87,1))</f>
        <v/>
      </c>
      <c r="CY80" s="54" t="str">
        <f>IF(ISBLANK(Paramètres!$B86),"",COUNTIF(Codes!DA87,1))</f>
        <v/>
      </c>
      <c r="CZ80" s="54" t="str">
        <f>IF(ISBLANK(Paramètres!$B86),"",COUNTIF(Codes!DB87,1))</f>
        <v/>
      </c>
      <c r="DA80" s="54" t="str">
        <f>IF(ISBLANK(Paramètres!$B86),"",COUNTIF(Codes!DC87,1))</f>
        <v/>
      </c>
      <c r="DB80" s="54" t="str">
        <f>IF(ISBLANK(Paramètres!$B86),"",COUNTIF(Codes!DD87,1))</f>
        <v/>
      </c>
      <c r="DC80" s="54" t="str">
        <f>IF(ISBLANK(Paramètres!$B86),"",COUNTIF(Codes!DE87,1))</f>
        <v/>
      </c>
      <c r="DD80" s="54" t="str">
        <f>IF(ISBLANK(Paramètres!$B86),"",COUNTIF(Codes!DF87,1))</f>
        <v/>
      </c>
      <c r="DE80" s="54" t="str">
        <f>IF(ISBLANK(Paramètres!$B86),"",COUNTIF(Codes!DG87,1))</f>
        <v/>
      </c>
      <c r="DF80" s="54" t="str">
        <f>IF(ISBLANK(Paramètres!$B86),"",COUNTIF(Codes!DH87,1))</f>
        <v/>
      </c>
      <c r="DG80" s="54" t="str">
        <f>IF(ISBLANK(Paramètres!$B86),"",COUNTIF(Codes!DI87,1))</f>
        <v/>
      </c>
      <c r="DH80" s="54" t="str">
        <f>IF(ISBLANK(Paramètres!$B86),"",COUNTIF(Codes!DJ87,1))</f>
        <v/>
      </c>
      <c r="DI80" s="54" t="str">
        <f>IF(ISBLANK(Paramètres!$B86),"",COUNTIF(Codes!DK87,1))</f>
        <v/>
      </c>
      <c r="DJ80" s="54" t="str">
        <f>IF(ISBLANK(Paramètres!$B86),"",COUNTIF(Codes!DL87,1))</f>
        <v/>
      </c>
      <c r="DK80" s="54" t="str">
        <f>IF(ISBLANK(Paramètres!$B86),"",COUNTIF(Codes!DM87,1))</f>
        <v/>
      </c>
      <c r="DL80" s="54" t="str">
        <f>IF(ISBLANK(Paramètres!$B86),"",COUNTIF(Codes!DN87,1))</f>
        <v/>
      </c>
      <c r="DM80" s="54" t="str">
        <f>IF(ISBLANK(Paramètres!$B86),"",COUNTIF(Codes!DO87,1))</f>
        <v/>
      </c>
      <c r="DN80" s="54" t="str">
        <f>IF(ISBLANK(Paramètres!$B86),"",COUNTIF(Codes!DP87,1))</f>
        <v/>
      </c>
      <c r="DO80" s="54" t="str">
        <f>IF(ISBLANK(Paramètres!$B86),"",COUNTIF(Codes!DQ87,1))</f>
        <v/>
      </c>
      <c r="DP80" s="54" t="str">
        <f>IF(ISBLANK(Paramètres!$B86),"",COUNTIF(Codes!DR87,1))</f>
        <v/>
      </c>
      <c r="DQ80" s="54" t="str">
        <f>IF(ISBLANK(Paramètres!$B86),"",COUNTIF(Codes!DS87,1))</f>
        <v/>
      </c>
      <c r="DR80" s="54" t="str">
        <f>IF(ISBLANK(Paramètres!$B86),"",COUNTIF(Codes!DT87,1))</f>
        <v/>
      </c>
      <c r="DS80" s="54" t="str">
        <f>IF(ISBLANK(Paramètres!$B86),"",COUNTIF(Codes!DU87,1))</f>
        <v/>
      </c>
      <c r="DT80" s="54" t="str">
        <f>IF(ISBLANK(Paramètres!$B86),"",COUNTIF(Codes!DV87,1))</f>
        <v/>
      </c>
      <c r="DU80" s="54" t="str">
        <f>IF(ISBLANK(Paramètres!$B86),"",COUNTIF(Codes!DW87,1))</f>
        <v/>
      </c>
      <c r="DV80" s="54" t="str">
        <f>IF(ISBLANK(Paramètres!$B86),"",COUNTIF(Codes!DX87,1))</f>
        <v/>
      </c>
      <c r="DW80" s="54" t="str">
        <f>IF(ISBLANK(Paramètres!$B86),"",COUNTIF(Codes!DY87,1))</f>
        <v/>
      </c>
      <c r="DX80" s="54" t="str">
        <f>IF(ISBLANK(Paramètres!$B86),"",COUNTIF(Codes!DZ87,1))</f>
        <v/>
      </c>
      <c r="DY80" s="54" t="str">
        <f>IF(ISBLANK(Paramètres!$B86),"",COUNTIF(Codes!EA87,1))</f>
        <v/>
      </c>
      <c r="DZ80" s="54" t="str">
        <f>IF(ISBLANK(Paramètres!$B86),"",COUNTIF(Codes!EB87,1))</f>
        <v/>
      </c>
      <c r="EA80" s="54" t="str">
        <f>IF(ISBLANK(Paramètres!$B86),"",COUNTIF(Codes!EC87,1))</f>
        <v/>
      </c>
      <c r="EB80" s="54" t="str">
        <f>IF(ISBLANK(Paramètres!$B86),"",COUNTIF(Codes!ED87,1))</f>
        <v/>
      </c>
      <c r="EC80" s="54" t="str">
        <f>IF(ISBLANK(Paramètres!$B86),"",COUNTIF(Codes!EE87,1))</f>
        <v/>
      </c>
      <c r="ED80" s="54" t="str">
        <f>IF(ISBLANK(Paramètres!$B86),"",COUNTIF(Codes!EF87,1))</f>
        <v/>
      </c>
      <c r="EE80" s="54" t="str">
        <f>IF(ISBLANK(Paramètres!$B86),"",COUNTIF(Codes!EG87,1))</f>
        <v/>
      </c>
      <c r="EF80" s="54" t="str">
        <f>IF(ISBLANK(Paramètres!$B86),"",COUNTIF(Codes!EH87,1))</f>
        <v/>
      </c>
      <c r="EG80" s="54" t="str">
        <f>IF(ISBLANK(Paramètres!$B86),"",COUNTIF(Codes!EI87,1))</f>
        <v/>
      </c>
      <c r="EH80" s="54" t="str">
        <f>IF(ISBLANK(Paramètres!$B86),"",COUNTIF(Codes!EJ87,1))</f>
        <v/>
      </c>
      <c r="EI80" s="54" t="str">
        <f>IF(ISBLANK(Paramètres!$B86),"",COUNTIF(Codes!EK87,1))</f>
        <v/>
      </c>
      <c r="EJ80" s="54" t="str">
        <f>IF(ISBLANK(Paramètres!$B86),"",COUNTIF(Codes!EL87,1))</f>
        <v/>
      </c>
      <c r="EK80" s="54" t="str">
        <f>IF(ISBLANK(Paramètres!$B86),"",COUNTIF(Codes!EM87,1))</f>
        <v/>
      </c>
      <c r="EL80" s="54" t="str">
        <f>IF(ISBLANK(Paramètres!$B86),"",COUNTIF(Codes!EN87,1))</f>
        <v/>
      </c>
      <c r="EM80" s="54" t="str">
        <f>IF(ISBLANK(Paramètres!$B86),"",COUNTIF(Codes!EO87,1))</f>
        <v/>
      </c>
      <c r="EN80" s="54" t="str">
        <f>IF(ISBLANK(Paramètres!$B86),"",COUNTIF(Codes!EP87,1))</f>
        <v/>
      </c>
      <c r="EO80" s="54" t="str">
        <f>IF(ISBLANK(Paramètres!$B86),"",COUNTIF(Codes!EQ87,1))</f>
        <v/>
      </c>
      <c r="EP80" s="54" t="str">
        <f>IF(ISBLANK(Paramètres!$B86),"",COUNTIF(Codes!ER87,1))</f>
        <v/>
      </c>
      <c r="EQ80" s="54" t="str">
        <f>IF(ISBLANK(Paramètres!$B86),"",COUNTIF(Codes!ES87,1))</f>
        <v/>
      </c>
      <c r="ER80" s="54" t="str">
        <f>IF(ISBLANK(Paramètres!$B86),"",COUNTIF(Codes!ET87,1))</f>
        <v/>
      </c>
      <c r="ES80" s="54" t="str">
        <f>IF(ISBLANK(Paramètres!$B86),"",COUNTIF(Codes!EU87,1))</f>
        <v/>
      </c>
      <c r="ET80" s="54" t="str">
        <f>IF(ISBLANK(Paramètres!$B86),"",COUNTIF(Codes!EV87,1))</f>
        <v/>
      </c>
      <c r="EU80" s="54" t="str">
        <f>IF(ISBLANK(Paramètres!$B86),"",COUNTIF(Codes!EW87,1))</f>
        <v/>
      </c>
      <c r="EV80" s="54" t="str">
        <f>IF(ISBLANK(Paramètres!$B86),"",COUNTIF(Codes!EX87,1))</f>
        <v/>
      </c>
      <c r="EW80" s="54" t="str">
        <f>IF(ISBLANK(Paramètres!$B86),"",COUNTIF(Codes!EY87,1))</f>
        <v/>
      </c>
      <c r="EX80" s="54" t="str">
        <f>IF(ISBLANK(Paramètres!$B86),"",COUNTIF(Codes!EZ87,1))</f>
        <v/>
      </c>
      <c r="EY80" s="54" t="str">
        <f>IF(ISBLANK(Paramètres!$B86),"",COUNTIF(Codes!FA87,1))</f>
        <v/>
      </c>
      <c r="EZ80" s="54" t="str">
        <f>IF(ISBLANK(Paramètres!$B86),"",COUNTIF(Codes!FB87,1))</f>
        <v/>
      </c>
      <c r="FA80" s="54" t="str">
        <f>IF(ISBLANK(Paramètres!$B86),"",COUNTIF(Codes!FC87,1))</f>
        <v/>
      </c>
      <c r="FB80" s="54" t="str">
        <f>IF(ISBLANK(Paramètres!$B86),"",COUNTIF(Codes!FD87,1))</f>
        <v/>
      </c>
      <c r="FC80" s="54" t="str">
        <f>IF(ISBLANK(Paramètres!$B86),"",COUNTIF(Codes!FE87,1))</f>
        <v/>
      </c>
      <c r="FD80" s="54" t="str">
        <f>IF(ISBLANK(Paramètres!$B86),"",COUNTIF(Codes!FF87,1))</f>
        <v/>
      </c>
      <c r="FE80" s="54" t="str">
        <f>IF(ISBLANK(Paramètres!$B86),"",COUNTIF(Codes!FG87,1))</f>
        <v/>
      </c>
      <c r="FF80" s="54" t="str">
        <f>IF(ISBLANK(Paramètres!$B86),"",COUNTIF(Codes!FH87,1))</f>
        <v/>
      </c>
      <c r="FG80" s="54" t="str">
        <f>IF(ISBLANK(Paramètres!$B86),"",COUNTIF(Codes!FI87,1))</f>
        <v/>
      </c>
      <c r="FH80" s="54" t="str">
        <f>IF(ISBLANK(Paramètres!$B86),"",COUNTIF(Codes!FJ87,1))</f>
        <v/>
      </c>
      <c r="FI80" s="54" t="str">
        <f>IF(ISBLANK(Paramètres!$B86),"",COUNTIF(Codes!FK87,1))</f>
        <v/>
      </c>
      <c r="FJ80" s="54" t="str">
        <f>IF(ISBLANK(Paramètres!$B86),"",COUNTIF(Codes!FL87,1))</f>
        <v/>
      </c>
      <c r="FK80" s="54" t="str">
        <f>IF(ISBLANK(Paramètres!$B86),"",COUNTIF(Codes!FM87,1))</f>
        <v/>
      </c>
      <c r="FL80" s="54" t="str">
        <f>IF(ISBLANK(Paramètres!$B86),"",COUNTIF(Codes!FN87,1))</f>
        <v/>
      </c>
      <c r="FM80" s="54" t="str">
        <f>IF(ISBLANK(Paramètres!$B86),"",COUNTIF(Codes!FO87,1))</f>
        <v/>
      </c>
      <c r="FN80" s="54" t="str">
        <f>IF(ISBLANK(Paramètres!$B86),"",COUNTIF(Codes!FP87,1))</f>
        <v/>
      </c>
      <c r="FO80" s="54" t="str">
        <f>IF(ISBLANK(Paramètres!$B86),"",COUNTIF(Codes!FQ87,1))</f>
        <v/>
      </c>
      <c r="FP80" s="54" t="str">
        <f>IF(ISBLANK(Paramètres!$B86),"",COUNTIF(Codes!FR87,1))</f>
        <v/>
      </c>
      <c r="FQ80" s="54" t="str">
        <f>IF(ISBLANK(Paramètres!$B86),"",COUNTIF(Codes!FS87,1))</f>
        <v/>
      </c>
      <c r="FR80" s="54" t="str">
        <f>IF(ISBLANK(Paramètres!$B86),"",COUNTIF(Codes!FT87,1))</f>
        <v/>
      </c>
      <c r="FS80" s="54" t="str">
        <f>IF(ISBLANK(Paramètres!$B86),"",COUNTIF(Codes!FU87,1))</f>
        <v/>
      </c>
      <c r="FT80" s="54" t="str">
        <f>IF(ISBLANK(Paramètres!$B86),"",COUNTIF(Codes!FV87,1))</f>
        <v/>
      </c>
      <c r="FU80" s="54" t="str">
        <f>IF(ISBLANK(Paramètres!$B86),"",COUNTIF(Codes!FW87,1))</f>
        <v/>
      </c>
      <c r="FV80" s="54" t="str">
        <f>IF(ISBLANK(Paramètres!$B86),"",COUNTIF(Codes!FX87,1))</f>
        <v/>
      </c>
      <c r="FW80" s="54" t="str">
        <f>IF(ISBLANK(Paramètres!$B86),"",COUNTIF(Codes!FY87,1))</f>
        <v/>
      </c>
      <c r="FX80" s="54" t="str">
        <f>IF(ISBLANK(Paramètres!$B86),"",COUNTIF(Codes!FZ87,1))</f>
        <v/>
      </c>
      <c r="FY80" s="54" t="str">
        <f>IF(ISBLANK(Paramètres!$B86),"",COUNTIF(Codes!GA87,1))</f>
        <v/>
      </c>
      <c r="FZ80" s="54" t="str">
        <f>IF(ISBLANK(Paramètres!$B86),"",COUNTIF(Codes!GB87,1))</f>
        <v/>
      </c>
      <c r="GA80" s="54" t="str">
        <f>IF(ISBLANK(Paramètres!$B86),"",COUNTIF(Codes!GC87,1))</f>
        <v/>
      </c>
      <c r="GB80" s="54" t="str">
        <f>IF(ISBLANK(Paramètres!$B86),"",COUNTIF(Codes!GD87,1))</f>
        <v/>
      </c>
      <c r="GC80" s="54" t="str">
        <f>IF(ISBLANK(Paramètres!$B86),"",COUNTIF(Codes!GE87,1))</f>
        <v/>
      </c>
      <c r="GD80" s="54" t="str">
        <f>IF(ISBLANK(Paramètres!$B86),"",COUNTIF(Codes!GF87,1))</f>
        <v/>
      </c>
      <c r="GE80" s="54" t="str">
        <f>IF(ISBLANK(Paramètres!$B86),"",COUNTIF(Codes!GG87,1))</f>
        <v/>
      </c>
      <c r="GF80" s="54" t="str">
        <f>IF(ISBLANK(Paramètres!$B86),"",COUNTIF(Codes!GH87,1))</f>
        <v/>
      </c>
      <c r="GG80" s="54" t="str">
        <f>IF(ISBLANK(Paramètres!$B86),"",COUNTIF(Codes!GI87,1))</f>
        <v/>
      </c>
      <c r="GH80" s="54" t="str">
        <f>IF(ISBLANK(Paramètres!$B86),"",COUNTIF(Codes!GJ87,1))</f>
        <v/>
      </c>
      <c r="GI80" s="54" t="str">
        <f>IF(ISBLANK(Paramètres!$B86),"",COUNTIF(Codes!GK87,1))</f>
        <v/>
      </c>
      <c r="GJ80" s="54" t="str">
        <f>IF(ISBLANK(Paramètres!$B86),"",COUNTIF(Codes!GL87,1))</f>
        <v/>
      </c>
      <c r="GK80" s="54" t="str">
        <f>IF(ISBLANK(Paramètres!$B86),"",COUNTIF(Codes!GM87,1))</f>
        <v/>
      </c>
      <c r="GL80" s="54" t="str">
        <f>IF(ISBLANK(Paramètres!$B86),"",COUNTIF(Codes!GN87,1))</f>
        <v/>
      </c>
      <c r="GM80" s="54" t="str">
        <f>IF(ISBLANK(Paramètres!B86),"",AVERAGE(B80:CX80))</f>
        <v/>
      </c>
      <c r="GN80" s="54" t="str">
        <f>IF(ISBLANK(Paramètres!B86),"",AVERAGE(CY80:GL80))</f>
        <v/>
      </c>
      <c r="GO80" s="54" t="str">
        <f>IF(ISBLANK(Paramètres!B86),"",AVERAGE(C80:GL80))</f>
        <v/>
      </c>
      <c r="GP80" s="54" t="str">
        <f>IF(ISBLANK(Paramètres!B86),"",AVERAGE(CY80:DZ80))</f>
        <v/>
      </c>
      <c r="GQ80" s="54" t="str">
        <f>IF(ISBLANK(Paramètres!B86),"",AVERAGE(EA80:FK80))</f>
        <v/>
      </c>
      <c r="GR80" s="54" t="str">
        <f>IF(ISBLANK(Paramètres!B86),"",AVERAGE(FL80:FW80))</f>
        <v/>
      </c>
      <c r="GS80" s="54" t="str">
        <f>IF(ISBLANK(Paramètres!B86),"",AVERAGE(FX80:GL80))</f>
        <v/>
      </c>
      <c r="GT80" s="54" t="str">
        <f>IF(ISBLANK(Paramètres!B86),"",AVERAGE(Calculs!M80:R80,Calculs!AN80:AY80,Calculs!BE80:BI80,Calculs!BT80:BX80,Calculs!CD80:CO80))</f>
        <v/>
      </c>
      <c r="GU80" s="54" t="str">
        <f>IF(ISBLANK(Paramètres!B86),"",AVERAGE(Calculs!AI80:AM80,Calculs!BJ80:BP80,Calculs!BY80:CC80))</f>
        <v/>
      </c>
      <c r="GV80" s="54" t="str">
        <f>IF(ISBLANK(Paramètres!B86),"",AVERAGE(Calculs!B80:L80,Calculs!S80:AH80,Calculs!AZ80:BD80,Calculs!BQ80:BS80))</f>
        <v/>
      </c>
      <c r="GW80" s="54" t="str">
        <f>IF(ISBLANK(Paramètres!B86),"",AVERAGE(CP80:CX80))</f>
        <v/>
      </c>
    </row>
    <row r="81" spans="1:205" s="23" customFormat="1" ht="24" customHeight="1" thickBot="1" x14ac:dyDescent="0.4">
      <c r="A81" s="266" t="str">
        <f>Codes!C88</f>
        <v/>
      </c>
      <c r="B81" s="54" t="str">
        <f>IF(ISBLANK(Paramètres!$B87),"",COUNTIF(Codes!D88,1))</f>
        <v/>
      </c>
      <c r="C81" s="54" t="str">
        <f>IF(ISBLANK(Paramètres!$B87),"",COUNTIF(Codes!E88,1))</f>
        <v/>
      </c>
      <c r="D81" s="54" t="str">
        <f>IF(ISBLANK(Paramètres!$B87),"",COUNTIF(Codes!F88,1))</f>
        <v/>
      </c>
      <c r="E81" s="54" t="str">
        <f>IF(ISBLANK(Paramètres!$B87),"",COUNTIF(Codes!G88,1))</f>
        <v/>
      </c>
      <c r="F81" s="54" t="str">
        <f>IF(ISBLANK(Paramètres!$B87),"",COUNTIF(Codes!H88,1))</f>
        <v/>
      </c>
      <c r="G81" s="54" t="str">
        <f>IF(ISBLANK(Paramètres!$B87),"",COUNTIF(Codes!I88,1))</f>
        <v/>
      </c>
      <c r="H81" s="54" t="str">
        <f>IF(ISBLANK(Paramètres!$B87),"",COUNTIF(Codes!J88,1))</f>
        <v/>
      </c>
      <c r="I81" s="54" t="str">
        <f>IF(ISBLANK(Paramètres!$B87),"",COUNTIF(Codes!K88,1))</f>
        <v/>
      </c>
      <c r="J81" s="54" t="str">
        <f>IF(ISBLANK(Paramètres!$B87),"",COUNTIF(Codes!L88,1))</f>
        <v/>
      </c>
      <c r="K81" s="54" t="str">
        <f>IF(ISBLANK(Paramètres!$B87),"",COUNTIF(Codes!M88,1))</f>
        <v/>
      </c>
      <c r="L81" s="54" t="str">
        <f>IF(ISBLANK(Paramètres!$B87),"",COUNTIF(Codes!N88,1))</f>
        <v/>
      </c>
      <c r="M81" s="54" t="str">
        <f>IF(ISBLANK(Paramètres!$B87),"",COUNTIF(Codes!O88,1))</f>
        <v/>
      </c>
      <c r="N81" s="54" t="str">
        <f>IF(ISBLANK(Paramètres!$B87),"",COUNTIF(Codes!P88,1))</f>
        <v/>
      </c>
      <c r="O81" s="54" t="str">
        <f>IF(ISBLANK(Paramètres!$B87),"",COUNTIF(Codes!Q88,1))</f>
        <v/>
      </c>
      <c r="P81" s="54" t="str">
        <f>IF(ISBLANK(Paramètres!$B87),"",COUNTIF(Codes!R88,1))</f>
        <v/>
      </c>
      <c r="Q81" s="54" t="str">
        <f>IF(ISBLANK(Paramètres!$B87),"",COUNTIF(Codes!S88,1))</f>
        <v/>
      </c>
      <c r="R81" s="54" t="str">
        <f>IF(ISBLANK(Paramètres!$B87),"",COUNTIF(Codes!T88,1))</f>
        <v/>
      </c>
      <c r="S81" s="54" t="str">
        <f>IF(ISBLANK(Paramètres!$B87),"",COUNTIF(Codes!U88,1))</f>
        <v/>
      </c>
      <c r="T81" s="54" t="str">
        <f>IF(ISBLANK(Paramètres!$B87),"",COUNTIF(Codes!V88,1))</f>
        <v/>
      </c>
      <c r="U81" s="54" t="str">
        <f>IF(ISBLANK(Paramètres!$B87),"",COUNTIF(Codes!W88,1))</f>
        <v/>
      </c>
      <c r="V81" s="54" t="str">
        <f>IF(ISBLANK(Paramètres!$B87),"",COUNTIF(Codes!X88,1))</f>
        <v/>
      </c>
      <c r="W81" s="54" t="str">
        <f>IF(ISBLANK(Paramètres!$B87),"",COUNTIF(Codes!Y88,1))</f>
        <v/>
      </c>
      <c r="X81" s="54" t="str">
        <f>IF(ISBLANK(Paramètres!$B87),"",COUNTIF(Codes!Z88,1))</f>
        <v/>
      </c>
      <c r="Y81" s="54" t="str">
        <f>IF(ISBLANK(Paramètres!$B87),"",COUNTIF(Codes!AA88,1))</f>
        <v/>
      </c>
      <c r="Z81" s="54" t="str">
        <f>IF(ISBLANK(Paramètres!$B87),"",COUNTIF(Codes!AB88,1))</f>
        <v/>
      </c>
      <c r="AA81" s="54" t="str">
        <f>IF(ISBLANK(Paramètres!$B87),"",COUNTIF(Codes!AC88,1))</f>
        <v/>
      </c>
      <c r="AB81" s="54" t="str">
        <f>IF(ISBLANK(Paramètres!$B87),"",COUNTIF(Codes!AD88,1))</f>
        <v/>
      </c>
      <c r="AC81" s="54" t="str">
        <f>IF(ISBLANK(Paramètres!$B87),"",COUNTIF(Codes!AE88,1))</f>
        <v/>
      </c>
      <c r="AD81" s="54" t="str">
        <f>IF(ISBLANK(Paramètres!$B87),"",COUNTIF(Codes!AF88,1))</f>
        <v/>
      </c>
      <c r="AE81" s="54" t="str">
        <f>IF(ISBLANK(Paramètres!$B87),"",COUNTIF(Codes!AG88,1))</f>
        <v/>
      </c>
      <c r="AF81" s="54" t="str">
        <f>IF(ISBLANK(Paramètres!$B87),"",COUNTIF(Codes!AH88,1))</f>
        <v/>
      </c>
      <c r="AG81" s="54" t="str">
        <f>IF(ISBLANK(Paramètres!$B87),"",COUNTIF(Codes!AI88,1))</f>
        <v/>
      </c>
      <c r="AH81" s="54" t="str">
        <f>IF(ISBLANK(Paramètres!$B87),"",COUNTIF(Codes!AJ88,1))</f>
        <v/>
      </c>
      <c r="AI81" s="54" t="str">
        <f>IF(ISBLANK(Paramètres!$B87),"",COUNTIF(Codes!AK88,1))</f>
        <v/>
      </c>
      <c r="AJ81" s="54" t="str">
        <f>IF(ISBLANK(Paramètres!$B87),"",COUNTIF(Codes!AL88,1))</f>
        <v/>
      </c>
      <c r="AK81" s="54" t="str">
        <f>IF(ISBLANK(Paramètres!$B87),"",COUNTIF(Codes!AM88,1))</f>
        <v/>
      </c>
      <c r="AL81" s="54" t="str">
        <f>IF(ISBLANK(Paramètres!$B87),"",COUNTIF(Codes!AN88,1))</f>
        <v/>
      </c>
      <c r="AM81" s="54" t="str">
        <f>IF(ISBLANK(Paramètres!$B87),"",COUNTIF(Codes!AO88,1))</f>
        <v/>
      </c>
      <c r="AN81" s="54" t="str">
        <f>IF(ISBLANK(Paramètres!$B87),"",COUNTIF(Codes!AP88,1))</f>
        <v/>
      </c>
      <c r="AO81" s="54" t="str">
        <f>IF(ISBLANK(Paramètres!$B87),"",COUNTIF(Codes!AQ88,1))</f>
        <v/>
      </c>
      <c r="AP81" s="54" t="str">
        <f>IF(ISBLANK(Paramètres!$B87),"",COUNTIF(Codes!AR88,1))</f>
        <v/>
      </c>
      <c r="AQ81" s="54" t="str">
        <f>IF(ISBLANK(Paramètres!$B87),"",COUNTIF(Codes!AS88,1))</f>
        <v/>
      </c>
      <c r="AR81" s="54" t="str">
        <f>IF(ISBLANK(Paramètres!$B87),"",COUNTIF(Codes!AT88,1))</f>
        <v/>
      </c>
      <c r="AS81" s="54" t="str">
        <f>IF(ISBLANK(Paramètres!$B87),"",COUNTIF(Codes!AU88,1))</f>
        <v/>
      </c>
      <c r="AT81" s="54" t="str">
        <f>IF(ISBLANK(Paramètres!$B87),"",COUNTIF(Codes!AV88,1))</f>
        <v/>
      </c>
      <c r="AU81" s="54" t="str">
        <f>IF(ISBLANK(Paramètres!$B87),"",COUNTIF(Codes!AW88,1))</f>
        <v/>
      </c>
      <c r="AV81" s="54" t="str">
        <f>IF(ISBLANK(Paramètres!$B87),"",COUNTIF(Codes!AX88,1))</f>
        <v/>
      </c>
      <c r="AW81" s="54" t="str">
        <f>IF(ISBLANK(Paramètres!$B87),"",COUNTIF(Codes!AY88,1))</f>
        <v/>
      </c>
      <c r="AX81" s="54" t="str">
        <f>IF(ISBLANK(Paramètres!$B87),"",COUNTIF(Codes!AZ88,1))</f>
        <v/>
      </c>
      <c r="AY81" s="54" t="str">
        <f>IF(ISBLANK(Paramètres!$B87),"",COUNTIF(Codes!BA88,1))</f>
        <v/>
      </c>
      <c r="AZ81" s="54" t="str">
        <f>IF(ISBLANK(Paramètres!$B87),"",COUNTIF(Codes!BB88,1))</f>
        <v/>
      </c>
      <c r="BA81" s="54" t="str">
        <f>IF(ISBLANK(Paramètres!$B87),"",COUNTIF(Codes!BC88,1))</f>
        <v/>
      </c>
      <c r="BB81" s="54" t="str">
        <f>IF(ISBLANK(Paramètres!$B87),"",COUNTIF(Codes!BD88,1))</f>
        <v/>
      </c>
      <c r="BC81" s="54" t="str">
        <f>IF(ISBLANK(Paramètres!$B87),"",COUNTIF(Codes!BE88,1))</f>
        <v/>
      </c>
      <c r="BD81" s="54" t="str">
        <f>IF(ISBLANK(Paramètres!$B87),"",COUNTIF(Codes!BF88,1))</f>
        <v/>
      </c>
      <c r="BE81" s="54" t="str">
        <f>IF(ISBLANK(Paramètres!$B87),"",COUNTIF(Codes!BG88,1))</f>
        <v/>
      </c>
      <c r="BF81" s="54" t="str">
        <f>IF(ISBLANK(Paramètres!$B87),"",COUNTIF(Codes!BH88,1))</f>
        <v/>
      </c>
      <c r="BG81" s="54" t="str">
        <f>IF(ISBLANK(Paramètres!$B87),"",COUNTIF(Codes!BI88,1))</f>
        <v/>
      </c>
      <c r="BH81" s="54" t="str">
        <f>IF(ISBLANK(Paramètres!$B87),"",COUNTIF(Codes!BJ88,1))</f>
        <v/>
      </c>
      <c r="BI81" s="54" t="str">
        <f>IF(ISBLANK(Paramètres!$B87),"",COUNTIF(Codes!BK88,1))</f>
        <v/>
      </c>
      <c r="BJ81" s="54" t="str">
        <f>IF(ISBLANK(Paramètres!$B87),"",COUNTIF(Codes!BL88,1))</f>
        <v/>
      </c>
      <c r="BK81" s="54" t="str">
        <f>IF(ISBLANK(Paramètres!$B87),"",COUNTIF(Codes!BM88,1))</f>
        <v/>
      </c>
      <c r="BL81" s="54" t="str">
        <f>IF(ISBLANK(Paramètres!$B87),"",COUNTIF(Codes!BN88,1))</f>
        <v/>
      </c>
      <c r="BM81" s="54" t="str">
        <f>IF(ISBLANK(Paramètres!$B87),"",COUNTIF(Codes!BO88,1))</f>
        <v/>
      </c>
      <c r="BN81" s="54" t="str">
        <f>IF(ISBLANK(Paramètres!$B87),"",COUNTIF(Codes!BP88,1))</f>
        <v/>
      </c>
      <c r="BO81" s="54" t="str">
        <f>IF(ISBLANK(Paramètres!$B87),"",COUNTIF(Codes!BQ88,1))</f>
        <v/>
      </c>
      <c r="BP81" s="54" t="str">
        <f>IF(ISBLANK(Paramètres!$B87),"",COUNTIF(Codes!BR88,1))</f>
        <v/>
      </c>
      <c r="BQ81" s="54" t="str">
        <f>IF(ISBLANK(Paramètres!$B87),"",COUNTIF(Codes!BS88,1))</f>
        <v/>
      </c>
      <c r="BR81" s="54" t="str">
        <f>IF(ISBLANK(Paramètres!$B87),"",COUNTIF(Codes!BT88,1))</f>
        <v/>
      </c>
      <c r="BS81" s="54" t="str">
        <f>IF(ISBLANK(Paramètres!$B87),"",COUNTIF(Codes!BU88,1))</f>
        <v/>
      </c>
      <c r="BT81" s="54" t="str">
        <f>IF(ISBLANK(Paramètres!$B87),"",COUNTIF(Codes!BV88,1))</f>
        <v/>
      </c>
      <c r="BU81" s="54" t="str">
        <f>IF(ISBLANK(Paramètres!$B87),"",COUNTIF(Codes!BW88,1))</f>
        <v/>
      </c>
      <c r="BV81" s="54" t="str">
        <f>IF(ISBLANK(Paramètres!$B87),"",COUNTIF(Codes!BX88,1))</f>
        <v/>
      </c>
      <c r="BW81" s="54" t="str">
        <f>IF(ISBLANK(Paramètres!$B87),"",COUNTIF(Codes!BY88,1))</f>
        <v/>
      </c>
      <c r="BX81" s="54" t="str">
        <f>IF(ISBLANK(Paramètres!$B87),"",COUNTIF(Codes!BZ88,1))</f>
        <v/>
      </c>
      <c r="BY81" s="54" t="str">
        <f>IF(ISBLANK(Paramètres!$B87),"",COUNTIF(Codes!CA88,1))</f>
        <v/>
      </c>
      <c r="BZ81" s="54" t="str">
        <f>IF(ISBLANK(Paramètres!$B87),"",COUNTIF(Codes!CB88,1))</f>
        <v/>
      </c>
      <c r="CA81" s="54" t="str">
        <f>IF(ISBLANK(Paramètres!$B87),"",COUNTIF(Codes!CC88,1))</f>
        <v/>
      </c>
      <c r="CB81" s="54" t="str">
        <f>IF(ISBLANK(Paramètres!$B87),"",COUNTIF(Codes!CD88,1))</f>
        <v/>
      </c>
      <c r="CC81" s="54" t="str">
        <f>IF(ISBLANK(Paramètres!$B87),"",COUNTIF(Codes!CE88,1))</f>
        <v/>
      </c>
      <c r="CD81" s="54" t="str">
        <f>IF(ISBLANK(Paramètres!$B87),"",COUNTIF(Codes!CF88,1))</f>
        <v/>
      </c>
      <c r="CE81" s="54" t="str">
        <f>IF(ISBLANK(Paramètres!$B87),"",COUNTIF(Codes!CG88,1))</f>
        <v/>
      </c>
      <c r="CF81" s="54" t="str">
        <f>IF(ISBLANK(Paramètres!$B87),"",COUNTIF(Codes!CH88,1))</f>
        <v/>
      </c>
      <c r="CG81" s="54" t="str">
        <f>IF(ISBLANK(Paramètres!$B87),"",COUNTIF(Codes!CI88,1))</f>
        <v/>
      </c>
      <c r="CH81" s="54" t="str">
        <f>IF(ISBLANK(Paramètres!$B87),"",COUNTIF(Codes!CJ88,1))</f>
        <v/>
      </c>
      <c r="CI81" s="54" t="str">
        <f>IF(ISBLANK(Paramètres!$B87),"",COUNTIF(Codes!CK88,1))</f>
        <v/>
      </c>
      <c r="CJ81" s="54" t="str">
        <f>IF(ISBLANK(Paramètres!$B87),"",COUNTIF(Codes!CL88,1))</f>
        <v/>
      </c>
      <c r="CK81" s="54" t="str">
        <f>IF(ISBLANK(Paramètres!$B87),"",COUNTIF(Codes!CM88,1))</f>
        <v/>
      </c>
      <c r="CL81" s="54" t="str">
        <f>IF(ISBLANK(Paramètres!$B87),"",COUNTIF(Codes!CN88,1))</f>
        <v/>
      </c>
      <c r="CM81" s="54" t="str">
        <f>IF(ISBLANK(Paramètres!$B87),"",COUNTIF(Codes!CO88,1))</f>
        <v/>
      </c>
      <c r="CN81" s="54" t="str">
        <f>IF(ISBLANK(Paramètres!$B87),"",COUNTIF(Codes!CP88,1))</f>
        <v/>
      </c>
      <c r="CO81" s="54" t="str">
        <f>IF(ISBLANK(Paramètres!$B87),"",COUNTIF(Codes!CQ88,1))</f>
        <v/>
      </c>
      <c r="CP81" s="54" t="str">
        <f>IF(ISBLANK(Paramètres!$B87),"",COUNTIF(Codes!CR88,1))</f>
        <v/>
      </c>
      <c r="CQ81" s="54" t="str">
        <f>IF(ISBLANK(Paramètres!$B87),"",COUNTIF(Codes!CS88,1))</f>
        <v/>
      </c>
      <c r="CR81" s="54" t="str">
        <f>IF(ISBLANK(Paramètres!$B87),"",COUNTIF(Codes!CT88,1))</f>
        <v/>
      </c>
      <c r="CS81" s="54" t="str">
        <f>IF(ISBLANK(Paramètres!$B87),"",COUNTIF(Codes!CU88,1))</f>
        <v/>
      </c>
      <c r="CT81" s="54" t="str">
        <f>IF(ISBLANK(Paramètres!$B87),"",COUNTIF(Codes!CV88,1))</f>
        <v/>
      </c>
      <c r="CU81" s="54" t="str">
        <f>IF(ISBLANK(Paramètres!$B87),"",COUNTIF(Codes!CW88,1))</f>
        <v/>
      </c>
      <c r="CV81" s="54" t="str">
        <f>IF(ISBLANK(Paramètres!$B87),"",COUNTIF(Codes!CX88,1))</f>
        <v/>
      </c>
      <c r="CW81" s="54" t="str">
        <f>IF(ISBLANK(Paramètres!$B87),"",COUNTIF(Codes!CY88,1))</f>
        <v/>
      </c>
      <c r="CX81" s="54" t="str">
        <f>IF(ISBLANK(Paramètres!$B87),"",COUNTIF(Codes!CZ88,1))</f>
        <v/>
      </c>
      <c r="CY81" s="54" t="str">
        <f>IF(ISBLANK(Paramètres!$B87),"",COUNTIF(Codes!DA88,1))</f>
        <v/>
      </c>
      <c r="CZ81" s="54" t="str">
        <f>IF(ISBLANK(Paramètres!$B87),"",COUNTIF(Codes!DB88,1))</f>
        <v/>
      </c>
      <c r="DA81" s="54" t="str">
        <f>IF(ISBLANK(Paramètres!$B87),"",COUNTIF(Codes!DC88,1))</f>
        <v/>
      </c>
      <c r="DB81" s="54" t="str">
        <f>IF(ISBLANK(Paramètres!$B87),"",COUNTIF(Codes!DD88,1))</f>
        <v/>
      </c>
      <c r="DC81" s="54" t="str">
        <f>IF(ISBLANK(Paramètres!$B87),"",COUNTIF(Codes!DE88,1))</f>
        <v/>
      </c>
      <c r="DD81" s="54" t="str">
        <f>IF(ISBLANK(Paramètres!$B87),"",COUNTIF(Codes!DF88,1))</f>
        <v/>
      </c>
      <c r="DE81" s="54" t="str">
        <f>IF(ISBLANK(Paramètres!$B87),"",COUNTIF(Codes!DG88,1))</f>
        <v/>
      </c>
      <c r="DF81" s="54" t="str">
        <f>IF(ISBLANK(Paramètres!$B87),"",COUNTIF(Codes!DH88,1))</f>
        <v/>
      </c>
      <c r="DG81" s="54" t="str">
        <f>IF(ISBLANK(Paramètres!$B87),"",COUNTIF(Codes!DI88,1))</f>
        <v/>
      </c>
      <c r="DH81" s="54" t="str">
        <f>IF(ISBLANK(Paramètres!$B87),"",COUNTIF(Codes!DJ88,1))</f>
        <v/>
      </c>
      <c r="DI81" s="54" t="str">
        <f>IF(ISBLANK(Paramètres!$B87),"",COUNTIF(Codes!DK88,1))</f>
        <v/>
      </c>
      <c r="DJ81" s="54" t="str">
        <f>IF(ISBLANK(Paramètres!$B87),"",COUNTIF(Codes!DL88,1))</f>
        <v/>
      </c>
      <c r="DK81" s="54" t="str">
        <f>IF(ISBLANK(Paramètres!$B87),"",COUNTIF(Codes!DM88,1))</f>
        <v/>
      </c>
      <c r="DL81" s="54" t="str">
        <f>IF(ISBLANK(Paramètres!$B87),"",COUNTIF(Codes!DN88,1))</f>
        <v/>
      </c>
      <c r="DM81" s="54" t="str">
        <f>IF(ISBLANK(Paramètres!$B87),"",COUNTIF(Codes!DO88,1))</f>
        <v/>
      </c>
      <c r="DN81" s="54" t="str">
        <f>IF(ISBLANK(Paramètres!$B87),"",COUNTIF(Codes!DP88,1))</f>
        <v/>
      </c>
      <c r="DO81" s="54" t="str">
        <f>IF(ISBLANK(Paramètres!$B87),"",COUNTIF(Codes!DQ88,1))</f>
        <v/>
      </c>
      <c r="DP81" s="54" t="str">
        <f>IF(ISBLANK(Paramètres!$B87),"",COUNTIF(Codes!DR88,1))</f>
        <v/>
      </c>
      <c r="DQ81" s="54" t="str">
        <f>IF(ISBLANK(Paramètres!$B87),"",COUNTIF(Codes!DS88,1))</f>
        <v/>
      </c>
      <c r="DR81" s="54" t="str">
        <f>IF(ISBLANK(Paramètres!$B87),"",COUNTIF(Codes!DT88,1))</f>
        <v/>
      </c>
      <c r="DS81" s="54" t="str">
        <f>IF(ISBLANK(Paramètres!$B87),"",COUNTIF(Codes!DU88,1))</f>
        <v/>
      </c>
      <c r="DT81" s="54" t="str">
        <f>IF(ISBLANK(Paramètres!$B87),"",COUNTIF(Codes!DV88,1))</f>
        <v/>
      </c>
      <c r="DU81" s="54" t="str">
        <f>IF(ISBLANK(Paramètres!$B87),"",COUNTIF(Codes!DW88,1))</f>
        <v/>
      </c>
      <c r="DV81" s="54" t="str">
        <f>IF(ISBLANK(Paramètres!$B87),"",COUNTIF(Codes!DX88,1))</f>
        <v/>
      </c>
      <c r="DW81" s="54" t="str">
        <f>IF(ISBLANK(Paramètres!$B87),"",COUNTIF(Codes!DY88,1))</f>
        <v/>
      </c>
      <c r="DX81" s="54" t="str">
        <f>IF(ISBLANK(Paramètres!$B87),"",COUNTIF(Codes!DZ88,1))</f>
        <v/>
      </c>
      <c r="DY81" s="54" t="str">
        <f>IF(ISBLANK(Paramètres!$B87),"",COUNTIF(Codes!EA88,1))</f>
        <v/>
      </c>
      <c r="DZ81" s="54" t="str">
        <f>IF(ISBLANK(Paramètres!$B87),"",COUNTIF(Codes!EB88,1))</f>
        <v/>
      </c>
      <c r="EA81" s="54" t="str">
        <f>IF(ISBLANK(Paramètres!$B87),"",COUNTIF(Codes!EC88,1))</f>
        <v/>
      </c>
      <c r="EB81" s="54" t="str">
        <f>IF(ISBLANK(Paramètres!$B87),"",COUNTIF(Codes!ED88,1))</f>
        <v/>
      </c>
      <c r="EC81" s="54" t="str">
        <f>IF(ISBLANK(Paramètres!$B87),"",COUNTIF(Codes!EE88,1))</f>
        <v/>
      </c>
      <c r="ED81" s="54" t="str">
        <f>IF(ISBLANK(Paramètres!$B87),"",COUNTIF(Codes!EF88,1))</f>
        <v/>
      </c>
      <c r="EE81" s="54" t="str">
        <f>IF(ISBLANK(Paramètres!$B87),"",COUNTIF(Codes!EG88,1))</f>
        <v/>
      </c>
      <c r="EF81" s="54" t="str">
        <f>IF(ISBLANK(Paramètres!$B87),"",COUNTIF(Codes!EH88,1))</f>
        <v/>
      </c>
      <c r="EG81" s="54" t="str">
        <f>IF(ISBLANK(Paramètres!$B87),"",COUNTIF(Codes!EI88,1))</f>
        <v/>
      </c>
      <c r="EH81" s="54" t="str">
        <f>IF(ISBLANK(Paramètres!$B87),"",COUNTIF(Codes!EJ88,1))</f>
        <v/>
      </c>
      <c r="EI81" s="54" t="str">
        <f>IF(ISBLANK(Paramètres!$B87),"",COUNTIF(Codes!EK88,1))</f>
        <v/>
      </c>
      <c r="EJ81" s="54" t="str">
        <f>IF(ISBLANK(Paramètres!$B87),"",COUNTIF(Codes!EL88,1))</f>
        <v/>
      </c>
      <c r="EK81" s="54" t="str">
        <f>IF(ISBLANK(Paramètres!$B87),"",COUNTIF(Codes!EM88,1))</f>
        <v/>
      </c>
      <c r="EL81" s="54" t="str">
        <f>IF(ISBLANK(Paramètres!$B87),"",COUNTIF(Codes!EN88,1))</f>
        <v/>
      </c>
      <c r="EM81" s="54" t="str">
        <f>IF(ISBLANK(Paramètres!$B87),"",COUNTIF(Codes!EO88,1))</f>
        <v/>
      </c>
      <c r="EN81" s="54" t="str">
        <f>IF(ISBLANK(Paramètres!$B87),"",COUNTIF(Codes!EP88,1))</f>
        <v/>
      </c>
      <c r="EO81" s="54" t="str">
        <f>IF(ISBLANK(Paramètres!$B87),"",COUNTIF(Codes!EQ88,1))</f>
        <v/>
      </c>
      <c r="EP81" s="54" t="str">
        <f>IF(ISBLANK(Paramètres!$B87),"",COUNTIF(Codes!ER88,1))</f>
        <v/>
      </c>
      <c r="EQ81" s="54" t="str">
        <f>IF(ISBLANK(Paramètres!$B87),"",COUNTIF(Codes!ES88,1))</f>
        <v/>
      </c>
      <c r="ER81" s="54" t="str">
        <f>IF(ISBLANK(Paramètres!$B87),"",COUNTIF(Codes!ET88,1))</f>
        <v/>
      </c>
      <c r="ES81" s="54" t="str">
        <f>IF(ISBLANK(Paramètres!$B87),"",COUNTIF(Codes!EU88,1))</f>
        <v/>
      </c>
      <c r="ET81" s="54" t="str">
        <f>IF(ISBLANK(Paramètres!$B87),"",COUNTIF(Codes!EV88,1))</f>
        <v/>
      </c>
      <c r="EU81" s="54" t="str">
        <f>IF(ISBLANK(Paramètres!$B87),"",COUNTIF(Codes!EW88,1))</f>
        <v/>
      </c>
      <c r="EV81" s="54" t="str">
        <f>IF(ISBLANK(Paramètres!$B87),"",COUNTIF(Codes!EX88,1))</f>
        <v/>
      </c>
      <c r="EW81" s="54" t="str">
        <f>IF(ISBLANK(Paramètres!$B87),"",COUNTIF(Codes!EY88,1))</f>
        <v/>
      </c>
      <c r="EX81" s="54" t="str">
        <f>IF(ISBLANK(Paramètres!$B87),"",COUNTIF(Codes!EZ88,1))</f>
        <v/>
      </c>
      <c r="EY81" s="54" t="str">
        <f>IF(ISBLANK(Paramètres!$B87),"",COUNTIF(Codes!FA88,1))</f>
        <v/>
      </c>
      <c r="EZ81" s="54" t="str">
        <f>IF(ISBLANK(Paramètres!$B87),"",COUNTIF(Codes!FB88,1))</f>
        <v/>
      </c>
      <c r="FA81" s="54" t="str">
        <f>IF(ISBLANK(Paramètres!$B87),"",COUNTIF(Codes!FC88,1))</f>
        <v/>
      </c>
      <c r="FB81" s="54" t="str">
        <f>IF(ISBLANK(Paramètres!$B87),"",COUNTIF(Codes!FD88,1))</f>
        <v/>
      </c>
      <c r="FC81" s="54" t="str">
        <f>IF(ISBLANK(Paramètres!$B87),"",COUNTIF(Codes!FE88,1))</f>
        <v/>
      </c>
      <c r="FD81" s="54" t="str">
        <f>IF(ISBLANK(Paramètres!$B87),"",COUNTIF(Codes!FF88,1))</f>
        <v/>
      </c>
      <c r="FE81" s="54" t="str">
        <f>IF(ISBLANK(Paramètres!$B87),"",COUNTIF(Codes!FG88,1))</f>
        <v/>
      </c>
      <c r="FF81" s="54" t="str">
        <f>IF(ISBLANK(Paramètres!$B87),"",COUNTIF(Codes!FH88,1))</f>
        <v/>
      </c>
      <c r="FG81" s="54" t="str">
        <f>IF(ISBLANK(Paramètres!$B87),"",COUNTIF(Codes!FI88,1))</f>
        <v/>
      </c>
      <c r="FH81" s="54" t="str">
        <f>IF(ISBLANK(Paramètres!$B87),"",COUNTIF(Codes!FJ88,1))</f>
        <v/>
      </c>
      <c r="FI81" s="54" t="str">
        <f>IF(ISBLANK(Paramètres!$B87),"",COUNTIF(Codes!FK88,1))</f>
        <v/>
      </c>
      <c r="FJ81" s="54" t="str">
        <f>IF(ISBLANK(Paramètres!$B87),"",COUNTIF(Codes!FL88,1))</f>
        <v/>
      </c>
      <c r="FK81" s="54" t="str">
        <f>IF(ISBLANK(Paramètres!$B87),"",COUNTIF(Codes!FM88,1))</f>
        <v/>
      </c>
      <c r="FL81" s="54" t="str">
        <f>IF(ISBLANK(Paramètres!$B87),"",COUNTIF(Codes!FN88,1))</f>
        <v/>
      </c>
      <c r="FM81" s="54" t="str">
        <f>IF(ISBLANK(Paramètres!$B87),"",COUNTIF(Codes!FO88,1))</f>
        <v/>
      </c>
      <c r="FN81" s="54" t="str">
        <f>IF(ISBLANK(Paramètres!$B87),"",COUNTIF(Codes!FP88,1))</f>
        <v/>
      </c>
      <c r="FO81" s="54" t="str">
        <f>IF(ISBLANK(Paramètres!$B87),"",COUNTIF(Codes!FQ88,1))</f>
        <v/>
      </c>
      <c r="FP81" s="54" t="str">
        <f>IF(ISBLANK(Paramètres!$B87),"",COUNTIF(Codes!FR88,1))</f>
        <v/>
      </c>
      <c r="FQ81" s="54" t="str">
        <f>IF(ISBLANK(Paramètres!$B87),"",COUNTIF(Codes!FS88,1))</f>
        <v/>
      </c>
      <c r="FR81" s="54" t="str">
        <f>IF(ISBLANK(Paramètres!$B87),"",COUNTIF(Codes!FT88,1))</f>
        <v/>
      </c>
      <c r="FS81" s="54" t="str">
        <f>IF(ISBLANK(Paramètres!$B87),"",COUNTIF(Codes!FU88,1))</f>
        <v/>
      </c>
      <c r="FT81" s="54" t="str">
        <f>IF(ISBLANK(Paramètres!$B87),"",COUNTIF(Codes!FV88,1))</f>
        <v/>
      </c>
      <c r="FU81" s="54" t="str">
        <f>IF(ISBLANK(Paramètres!$B87),"",COUNTIF(Codes!FW88,1))</f>
        <v/>
      </c>
      <c r="FV81" s="54" t="str">
        <f>IF(ISBLANK(Paramètres!$B87),"",COUNTIF(Codes!FX88,1))</f>
        <v/>
      </c>
      <c r="FW81" s="54" t="str">
        <f>IF(ISBLANK(Paramètres!$B87),"",COUNTIF(Codes!FY88,1))</f>
        <v/>
      </c>
      <c r="FX81" s="54" t="str">
        <f>IF(ISBLANK(Paramètres!$B87),"",COUNTIF(Codes!FZ88,1))</f>
        <v/>
      </c>
      <c r="FY81" s="54" t="str">
        <f>IF(ISBLANK(Paramètres!$B87),"",COUNTIF(Codes!GA88,1))</f>
        <v/>
      </c>
      <c r="FZ81" s="54" t="str">
        <f>IF(ISBLANK(Paramètres!$B87),"",COUNTIF(Codes!GB88,1))</f>
        <v/>
      </c>
      <c r="GA81" s="54" t="str">
        <f>IF(ISBLANK(Paramètres!$B87),"",COUNTIF(Codes!GC88,1))</f>
        <v/>
      </c>
      <c r="GB81" s="54" t="str">
        <f>IF(ISBLANK(Paramètres!$B87),"",COUNTIF(Codes!GD88,1))</f>
        <v/>
      </c>
      <c r="GC81" s="54" t="str">
        <f>IF(ISBLANK(Paramètres!$B87),"",COUNTIF(Codes!GE88,1))</f>
        <v/>
      </c>
      <c r="GD81" s="54" t="str">
        <f>IF(ISBLANK(Paramètres!$B87),"",COUNTIF(Codes!GF88,1))</f>
        <v/>
      </c>
      <c r="GE81" s="54" t="str">
        <f>IF(ISBLANK(Paramètres!$B87),"",COUNTIF(Codes!GG88,1))</f>
        <v/>
      </c>
      <c r="GF81" s="54" t="str">
        <f>IF(ISBLANK(Paramètres!$B87),"",COUNTIF(Codes!GH88,1))</f>
        <v/>
      </c>
      <c r="GG81" s="54" t="str">
        <f>IF(ISBLANK(Paramètres!$B87),"",COUNTIF(Codes!GI88,1))</f>
        <v/>
      </c>
      <c r="GH81" s="54" t="str">
        <f>IF(ISBLANK(Paramètres!$B87),"",COUNTIF(Codes!GJ88,1))</f>
        <v/>
      </c>
      <c r="GI81" s="54" t="str">
        <f>IF(ISBLANK(Paramètres!$B87),"",COUNTIF(Codes!GK88,1))</f>
        <v/>
      </c>
      <c r="GJ81" s="54" t="str">
        <f>IF(ISBLANK(Paramètres!$B87),"",COUNTIF(Codes!GL88,1))</f>
        <v/>
      </c>
      <c r="GK81" s="54" t="str">
        <f>IF(ISBLANK(Paramètres!$B87),"",COUNTIF(Codes!GM88,1))</f>
        <v/>
      </c>
      <c r="GL81" s="54" t="str">
        <f>IF(ISBLANK(Paramètres!$B87),"",COUNTIF(Codes!GN88,1))</f>
        <v/>
      </c>
      <c r="GM81" s="54" t="str">
        <f>IF(ISBLANK(Paramètres!B87),"",AVERAGE(B81:CX81))</f>
        <v/>
      </c>
      <c r="GN81" s="54" t="str">
        <f>IF(ISBLANK(Paramètres!B87),"",AVERAGE(CY81:GL81))</f>
        <v/>
      </c>
      <c r="GO81" s="54" t="str">
        <f>IF(ISBLANK(Paramètres!B87),"",AVERAGE(C81:GL81))</f>
        <v/>
      </c>
      <c r="GP81" s="54" t="str">
        <f>IF(ISBLANK(Paramètres!B87),"",AVERAGE(CY81:DZ81))</f>
        <v/>
      </c>
      <c r="GQ81" s="54" t="str">
        <f>IF(ISBLANK(Paramètres!B87),"",AVERAGE(EA81:FK81))</f>
        <v/>
      </c>
      <c r="GR81" s="54" t="str">
        <f>IF(ISBLANK(Paramètres!B87),"",AVERAGE(FL81:FW81))</f>
        <v/>
      </c>
      <c r="GS81" s="54" t="str">
        <f>IF(ISBLANK(Paramètres!B87),"",AVERAGE(FX81:GL81))</f>
        <v/>
      </c>
      <c r="GT81" s="54" t="str">
        <f>IF(ISBLANK(Paramètres!B87),"",AVERAGE(Calculs!M81:R81,Calculs!AN81:AY81,Calculs!BE81:BI81,Calculs!BT81:BX81,Calculs!CD81:CO81))</f>
        <v/>
      </c>
      <c r="GU81" s="54" t="str">
        <f>IF(ISBLANK(Paramètres!B87),"",AVERAGE(Calculs!AI81:AM81,Calculs!BJ81:BP81,Calculs!BY81:CC81))</f>
        <v/>
      </c>
      <c r="GV81" s="54" t="str">
        <f>IF(ISBLANK(Paramètres!B87),"",AVERAGE(Calculs!B81:L81,Calculs!S81:AH81,Calculs!AZ81:BD81,Calculs!BQ81:BS81))</f>
        <v/>
      </c>
      <c r="GW81" s="54" t="str">
        <f>IF(ISBLANK(Paramètres!B87),"",AVERAGE(CP81:CX81))</f>
        <v/>
      </c>
    </row>
    <row r="82" spans="1:205" s="23" customFormat="1" ht="24" customHeight="1" thickBot="1" x14ac:dyDescent="0.4">
      <c r="A82" s="266" t="str">
        <f>Codes!C89</f>
        <v/>
      </c>
      <c r="B82" s="54" t="str">
        <f>IF(ISBLANK(Paramètres!$B88),"",COUNTIF(Codes!D89,1))</f>
        <v/>
      </c>
      <c r="C82" s="54" t="str">
        <f>IF(ISBLANK(Paramètres!$B88),"",COUNTIF(Codes!E89,1))</f>
        <v/>
      </c>
      <c r="D82" s="54" t="str">
        <f>IF(ISBLANK(Paramètres!$B88),"",COUNTIF(Codes!F89,1))</f>
        <v/>
      </c>
      <c r="E82" s="54" t="str">
        <f>IF(ISBLANK(Paramètres!$B88),"",COUNTIF(Codes!G89,1))</f>
        <v/>
      </c>
      <c r="F82" s="54" t="str">
        <f>IF(ISBLANK(Paramètres!$B88),"",COUNTIF(Codes!H89,1))</f>
        <v/>
      </c>
      <c r="G82" s="54" t="str">
        <f>IF(ISBLANK(Paramètres!$B88),"",COUNTIF(Codes!I89,1))</f>
        <v/>
      </c>
      <c r="H82" s="54" t="str">
        <f>IF(ISBLANK(Paramètres!$B88),"",COUNTIF(Codes!J89,1))</f>
        <v/>
      </c>
      <c r="I82" s="54" t="str">
        <f>IF(ISBLANK(Paramètres!$B88),"",COUNTIF(Codes!K89,1))</f>
        <v/>
      </c>
      <c r="J82" s="54" t="str">
        <f>IF(ISBLANK(Paramètres!$B88),"",COUNTIF(Codes!L89,1))</f>
        <v/>
      </c>
      <c r="K82" s="54" t="str">
        <f>IF(ISBLANK(Paramètres!$B88),"",COUNTIF(Codes!M89,1))</f>
        <v/>
      </c>
      <c r="L82" s="54" t="str">
        <f>IF(ISBLANK(Paramètres!$B88),"",COUNTIF(Codes!N89,1))</f>
        <v/>
      </c>
      <c r="M82" s="54" t="str">
        <f>IF(ISBLANK(Paramètres!$B88),"",COUNTIF(Codes!O89,1))</f>
        <v/>
      </c>
      <c r="N82" s="54" t="str">
        <f>IF(ISBLANK(Paramètres!$B88),"",COUNTIF(Codes!P89,1))</f>
        <v/>
      </c>
      <c r="O82" s="54" t="str">
        <f>IF(ISBLANK(Paramètres!$B88),"",COUNTIF(Codes!Q89,1))</f>
        <v/>
      </c>
      <c r="P82" s="54" t="str">
        <f>IF(ISBLANK(Paramètres!$B88),"",COUNTIF(Codes!R89,1))</f>
        <v/>
      </c>
      <c r="Q82" s="54" t="str">
        <f>IF(ISBLANK(Paramètres!$B88),"",COUNTIF(Codes!S89,1))</f>
        <v/>
      </c>
      <c r="R82" s="54" t="str">
        <f>IF(ISBLANK(Paramètres!$B88),"",COUNTIF(Codes!T89,1))</f>
        <v/>
      </c>
      <c r="S82" s="54" t="str">
        <f>IF(ISBLANK(Paramètres!$B88),"",COUNTIF(Codes!U89,1))</f>
        <v/>
      </c>
      <c r="T82" s="54" t="str">
        <f>IF(ISBLANK(Paramètres!$B88),"",COUNTIF(Codes!V89,1))</f>
        <v/>
      </c>
      <c r="U82" s="54" t="str">
        <f>IF(ISBLANK(Paramètres!$B88),"",COUNTIF(Codes!W89,1))</f>
        <v/>
      </c>
      <c r="V82" s="54" t="str">
        <f>IF(ISBLANK(Paramètres!$B88),"",COUNTIF(Codes!X89,1))</f>
        <v/>
      </c>
      <c r="W82" s="54" t="str">
        <f>IF(ISBLANK(Paramètres!$B88),"",COUNTIF(Codes!Y89,1))</f>
        <v/>
      </c>
      <c r="X82" s="54" t="str">
        <f>IF(ISBLANK(Paramètres!$B88),"",COUNTIF(Codes!Z89,1))</f>
        <v/>
      </c>
      <c r="Y82" s="54" t="str">
        <f>IF(ISBLANK(Paramètres!$B88),"",COUNTIF(Codes!AA89,1))</f>
        <v/>
      </c>
      <c r="Z82" s="54" t="str">
        <f>IF(ISBLANK(Paramètres!$B88),"",COUNTIF(Codes!AB89,1))</f>
        <v/>
      </c>
      <c r="AA82" s="54" t="str">
        <f>IF(ISBLANK(Paramètres!$B88),"",COUNTIF(Codes!AC89,1))</f>
        <v/>
      </c>
      <c r="AB82" s="54" t="str">
        <f>IF(ISBLANK(Paramètres!$B88),"",COUNTIF(Codes!AD89,1))</f>
        <v/>
      </c>
      <c r="AC82" s="54" t="str">
        <f>IF(ISBLANK(Paramètres!$B88),"",COUNTIF(Codes!AE89,1))</f>
        <v/>
      </c>
      <c r="AD82" s="54" t="str">
        <f>IF(ISBLANK(Paramètres!$B88),"",COUNTIF(Codes!AF89,1))</f>
        <v/>
      </c>
      <c r="AE82" s="54" t="str">
        <f>IF(ISBLANK(Paramètres!$B88),"",COUNTIF(Codes!AG89,1))</f>
        <v/>
      </c>
      <c r="AF82" s="54" t="str">
        <f>IF(ISBLANK(Paramètres!$B88),"",COUNTIF(Codes!AH89,1))</f>
        <v/>
      </c>
      <c r="AG82" s="54" t="str">
        <f>IF(ISBLANK(Paramètres!$B88),"",COUNTIF(Codes!AI89,1))</f>
        <v/>
      </c>
      <c r="AH82" s="54" t="str">
        <f>IF(ISBLANK(Paramètres!$B88),"",COUNTIF(Codes!AJ89,1))</f>
        <v/>
      </c>
      <c r="AI82" s="54" t="str">
        <f>IF(ISBLANK(Paramètres!$B88),"",COUNTIF(Codes!AK89,1))</f>
        <v/>
      </c>
      <c r="AJ82" s="54" t="str">
        <f>IF(ISBLANK(Paramètres!$B88),"",COUNTIF(Codes!AL89,1))</f>
        <v/>
      </c>
      <c r="AK82" s="54" t="str">
        <f>IF(ISBLANK(Paramètres!$B88),"",COUNTIF(Codes!AM89,1))</f>
        <v/>
      </c>
      <c r="AL82" s="54" t="str">
        <f>IF(ISBLANK(Paramètres!$B88),"",COUNTIF(Codes!AN89,1))</f>
        <v/>
      </c>
      <c r="AM82" s="54" t="str">
        <f>IF(ISBLANK(Paramètres!$B88),"",COUNTIF(Codes!AO89,1))</f>
        <v/>
      </c>
      <c r="AN82" s="54" t="str">
        <f>IF(ISBLANK(Paramètres!$B88),"",COUNTIF(Codes!AP89,1))</f>
        <v/>
      </c>
      <c r="AO82" s="54" t="str">
        <f>IF(ISBLANK(Paramètres!$B88),"",COUNTIF(Codes!AQ89,1))</f>
        <v/>
      </c>
      <c r="AP82" s="54" t="str">
        <f>IF(ISBLANK(Paramètres!$B88),"",COUNTIF(Codes!AR89,1))</f>
        <v/>
      </c>
      <c r="AQ82" s="54" t="str">
        <f>IF(ISBLANK(Paramètres!$B88),"",COUNTIF(Codes!AS89,1))</f>
        <v/>
      </c>
      <c r="AR82" s="54" t="str">
        <f>IF(ISBLANK(Paramètres!$B88),"",COUNTIF(Codes!AT89,1))</f>
        <v/>
      </c>
      <c r="AS82" s="54" t="str">
        <f>IF(ISBLANK(Paramètres!$B88),"",COUNTIF(Codes!AU89,1))</f>
        <v/>
      </c>
      <c r="AT82" s="54" t="str">
        <f>IF(ISBLANK(Paramètres!$B88),"",COUNTIF(Codes!AV89,1))</f>
        <v/>
      </c>
      <c r="AU82" s="54" t="str">
        <f>IF(ISBLANK(Paramètres!$B88),"",COUNTIF(Codes!AW89,1))</f>
        <v/>
      </c>
      <c r="AV82" s="54" t="str">
        <f>IF(ISBLANK(Paramètres!$B88),"",COUNTIF(Codes!AX89,1))</f>
        <v/>
      </c>
      <c r="AW82" s="54" t="str">
        <f>IF(ISBLANK(Paramètres!$B88),"",COUNTIF(Codes!AY89,1))</f>
        <v/>
      </c>
      <c r="AX82" s="54" t="str">
        <f>IF(ISBLANK(Paramètres!$B88),"",COUNTIF(Codes!AZ89,1))</f>
        <v/>
      </c>
      <c r="AY82" s="54" t="str">
        <f>IF(ISBLANK(Paramètres!$B88),"",COUNTIF(Codes!BA89,1))</f>
        <v/>
      </c>
      <c r="AZ82" s="54" t="str">
        <f>IF(ISBLANK(Paramètres!$B88),"",COUNTIF(Codes!BB89,1))</f>
        <v/>
      </c>
      <c r="BA82" s="54" t="str">
        <f>IF(ISBLANK(Paramètres!$B88),"",COUNTIF(Codes!BC89,1))</f>
        <v/>
      </c>
      <c r="BB82" s="54" t="str">
        <f>IF(ISBLANK(Paramètres!$B88),"",COUNTIF(Codes!BD89,1))</f>
        <v/>
      </c>
      <c r="BC82" s="54" t="str">
        <f>IF(ISBLANK(Paramètres!$B88),"",COUNTIF(Codes!BE89,1))</f>
        <v/>
      </c>
      <c r="BD82" s="54" t="str">
        <f>IF(ISBLANK(Paramètres!$B88),"",COUNTIF(Codes!BF89,1))</f>
        <v/>
      </c>
      <c r="BE82" s="54" t="str">
        <f>IF(ISBLANK(Paramètres!$B88),"",COUNTIF(Codes!BG89,1))</f>
        <v/>
      </c>
      <c r="BF82" s="54" t="str">
        <f>IF(ISBLANK(Paramètres!$B88),"",COUNTIF(Codes!BH89,1))</f>
        <v/>
      </c>
      <c r="BG82" s="54" t="str">
        <f>IF(ISBLANK(Paramètres!$B88),"",COUNTIF(Codes!BI89,1))</f>
        <v/>
      </c>
      <c r="BH82" s="54" t="str">
        <f>IF(ISBLANK(Paramètres!$B88),"",COUNTIF(Codes!BJ89,1))</f>
        <v/>
      </c>
      <c r="BI82" s="54" t="str">
        <f>IF(ISBLANK(Paramètres!$B88),"",COUNTIF(Codes!BK89,1))</f>
        <v/>
      </c>
      <c r="BJ82" s="54" t="str">
        <f>IF(ISBLANK(Paramètres!$B88),"",COUNTIF(Codes!BL89,1))</f>
        <v/>
      </c>
      <c r="BK82" s="54" t="str">
        <f>IF(ISBLANK(Paramètres!$B88),"",COUNTIF(Codes!BM89,1))</f>
        <v/>
      </c>
      <c r="BL82" s="54" t="str">
        <f>IF(ISBLANK(Paramètres!$B88),"",COUNTIF(Codes!BN89,1))</f>
        <v/>
      </c>
      <c r="BM82" s="54" t="str">
        <f>IF(ISBLANK(Paramètres!$B88),"",COUNTIF(Codes!BO89,1))</f>
        <v/>
      </c>
      <c r="BN82" s="54" t="str">
        <f>IF(ISBLANK(Paramètres!$B88),"",COUNTIF(Codes!BP89,1))</f>
        <v/>
      </c>
      <c r="BO82" s="54" t="str">
        <f>IF(ISBLANK(Paramètres!$B88),"",COUNTIF(Codes!BQ89,1))</f>
        <v/>
      </c>
      <c r="BP82" s="54" t="str">
        <f>IF(ISBLANK(Paramètres!$B88),"",COUNTIF(Codes!BR89,1))</f>
        <v/>
      </c>
      <c r="BQ82" s="54" t="str">
        <f>IF(ISBLANK(Paramètres!$B88),"",COUNTIF(Codes!BS89,1))</f>
        <v/>
      </c>
      <c r="BR82" s="54" t="str">
        <f>IF(ISBLANK(Paramètres!$B88),"",COUNTIF(Codes!BT89,1))</f>
        <v/>
      </c>
      <c r="BS82" s="54" t="str">
        <f>IF(ISBLANK(Paramètres!$B88),"",COUNTIF(Codes!BU89,1))</f>
        <v/>
      </c>
      <c r="BT82" s="54" t="str">
        <f>IF(ISBLANK(Paramètres!$B88),"",COUNTIF(Codes!BV89,1))</f>
        <v/>
      </c>
      <c r="BU82" s="54" t="str">
        <f>IF(ISBLANK(Paramètres!$B88),"",COUNTIF(Codes!BW89,1))</f>
        <v/>
      </c>
      <c r="BV82" s="54" t="str">
        <f>IF(ISBLANK(Paramètres!$B88),"",COUNTIF(Codes!BX89,1))</f>
        <v/>
      </c>
      <c r="BW82" s="54" t="str">
        <f>IF(ISBLANK(Paramètres!$B88),"",COUNTIF(Codes!BY89,1))</f>
        <v/>
      </c>
      <c r="BX82" s="54" t="str">
        <f>IF(ISBLANK(Paramètres!$B88),"",COUNTIF(Codes!BZ89,1))</f>
        <v/>
      </c>
      <c r="BY82" s="54" t="str">
        <f>IF(ISBLANK(Paramètres!$B88),"",COUNTIF(Codes!CA89,1))</f>
        <v/>
      </c>
      <c r="BZ82" s="54" t="str">
        <f>IF(ISBLANK(Paramètres!$B88),"",COUNTIF(Codes!CB89,1))</f>
        <v/>
      </c>
      <c r="CA82" s="54" t="str">
        <f>IF(ISBLANK(Paramètres!$B88),"",COUNTIF(Codes!CC89,1))</f>
        <v/>
      </c>
      <c r="CB82" s="54" t="str">
        <f>IF(ISBLANK(Paramètres!$B88),"",COUNTIF(Codes!CD89,1))</f>
        <v/>
      </c>
      <c r="CC82" s="54" t="str">
        <f>IF(ISBLANK(Paramètres!$B88),"",COUNTIF(Codes!CE89,1))</f>
        <v/>
      </c>
      <c r="CD82" s="54" t="str">
        <f>IF(ISBLANK(Paramètres!$B88),"",COUNTIF(Codes!CF89,1))</f>
        <v/>
      </c>
      <c r="CE82" s="54" t="str">
        <f>IF(ISBLANK(Paramètres!$B88),"",COUNTIF(Codes!CG89,1))</f>
        <v/>
      </c>
      <c r="CF82" s="54" t="str">
        <f>IF(ISBLANK(Paramètres!$B88),"",COUNTIF(Codes!CH89,1))</f>
        <v/>
      </c>
      <c r="CG82" s="54" t="str">
        <f>IF(ISBLANK(Paramètres!$B88),"",COUNTIF(Codes!CI89,1))</f>
        <v/>
      </c>
      <c r="CH82" s="54" t="str">
        <f>IF(ISBLANK(Paramètres!$B88),"",COUNTIF(Codes!CJ89,1))</f>
        <v/>
      </c>
      <c r="CI82" s="54" t="str">
        <f>IF(ISBLANK(Paramètres!$B88),"",COUNTIF(Codes!CK89,1))</f>
        <v/>
      </c>
      <c r="CJ82" s="54" t="str">
        <f>IF(ISBLANK(Paramètres!$B88),"",COUNTIF(Codes!CL89,1))</f>
        <v/>
      </c>
      <c r="CK82" s="54" t="str">
        <f>IF(ISBLANK(Paramètres!$B88),"",COUNTIF(Codes!CM89,1))</f>
        <v/>
      </c>
      <c r="CL82" s="54" t="str">
        <f>IF(ISBLANK(Paramètres!$B88),"",COUNTIF(Codes!CN89,1))</f>
        <v/>
      </c>
      <c r="CM82" s="54" t="str">
        <f>IF(ISBLANK(Paramètres!$B88),"",COUNTIF(Codes!CO89,1))</f>
        <v/>
      </c>
      <c r="CN82" s="54" t="str">
        <f>IF(ISBLANK(Paramètres!$B88),"",COUNTIF(Codes!CP89,1))</f>
        <v/>
      </c>
      <c r="CO82" s="54" t="str">
        <f>IF(ISBLANK(Paramètres!$B88),"",COUNTIF(Codes!CQ89,1))</f>
        <v/>
      </c>
      <c r="CP82" s="54" t="str">
        <f>IF(ISBLANK(Paramètres!$B88),"",COUNTIF(Codes!CR89,1))</f>
        <v/>
      </c>
      <c r="CQ82" s="54" t="str">
        <f>IF(ISBLANK(Paramètres!$B88),"",COUNTIF(Codes!CS89,1))</f>
        <v/>
      </c>
      <c r="CR82" s="54" t="str">
        <f>IF(ISBLANK(Paramètres!$B88),"",COUNTIF(Codes!CT89,1))</f>
        <v/>
      </c>
      <c r="CS82" s="54" t="str">
        <f>IF(ISBLANK(Paramètres!$B88),"",COUNTIF(Codes!CU89,1))</f>
        <v/>
      </c>
      <c r="CT82" s="54" t="str">
        <f>IF(ISBLANK(Paramètres!$B88),"",COUNTIF(Codes!CV89,1))</f>
        <v/>
      </c>
      <c r="CU82" s="54" t="str">
        <f>IF(ISBLANK(Paramètres!$B88),"",COUNTIF(Codes!CW89,1))</f>
        <v/>
      </c>
      <c r="CV82" s="54" t="str">
        <f>IF(ISBLANK(Paramètres!$B88),"",COUNTIF(Codes!CX89,1))</f>
        <v/>
      </c>
      <c r="CW82" s="54" t="str">
        <f>IF(ISBLANK(Paramètres!$B88),"",COUNTIF(Codes!CY89,1))</f>
        <v/>
      </c>
      <c r="CX82" s="54" t="str">
        <f>IF(ISBLANK(Paramètres!$B88),"",COUNTIF(Codes!CZ89,1))</f>
        <v/>
      </c>
      <c r="CY82" s="54" t="str">
        <f>IF(ISBLANK(Paramètres!$B88),"",COUNTIF(Codes!DA89,1))</f>
        <v/>
      </c>
      <c r="CZ82" s="54" t="str">
        <f>IF(ISBLANK(Paramètres!$B88),"",COUNTIF(Codes!DB89,1))</f>
        <v/>
      </c>
      <c r="DA82" s="54" t="str">
        <f>IF(ISBLANK(Paramètres!$B88),"",COUNTIF(Codes!DC89,1))</f>
        <v/>
      </c>
      <c r="DB82" s="54" t="str">
        <f>IF(ISBLANK(Paramètres!$B88),"",COUNTIF(Codes!DD89,1))</f>
        <v/>
      </c>
      <c r="DC82" s="54" t="str">
        <f>IF(ISBLANK(Paramètres!$B88),"",COUNTIF(Codes!DE89,1))</f>
        <v/>
      </c>
      <c r="DD82" s="54" t="str">
        <f>IF(ISBLANK(Paramètres!$B88),"",COUNTIF(Codes!DF89,1))</f>
        <v/>
      </c>
      <c r="DE82" s="54" t="str">
        <f>IF(ISBLANK(Paramètres!$B88),"",COUNTIF(Codes!DG89,1))</f>
        <v/>
      </c>
      <c r="DF82" s="54" t="str">
        <f>IF(ISBLANK(Paramètres!$B88),"",COUNTIF(Codes!DH89,1))</f>
        <v/>
      </c>
      <c r="DG82" s="54" t="str">
        <f>IF(ISBLANK(Paramètres!$B88),"",COUNTIF(Codes!DI89,1))</f>
        <v/>
      </c>
      <c r="DH82" s="54" t="str">
        <f>IF(ISBLANK(Paramètres!$B88),"",COUNTIF(Codes!DJ89,1))</f>
        <v/>
      </c>
      <c r="DI82" s="54" t="str">
        <f>IF(ISBLANK(Paramètres!$B88),"",COUNTIF(Codes!DK89,1))</f>
        <v/>
      </c>
      <c r="DJ82" s="54" t="str">
        <f>IF(ISBLANK(Paramètres!$B88),"",COUNTIF(Codes!DL89,1))</f>
        <v/>
      </c>
      <c r="DK82" s="54" t="str">
        <f>IF(ISBLANK(Paramètres!$B88),"",COUNTIF(Codes!DM89,1))</f>
        <v/>
      </c>
      <c r="DL82" s="54" t="str">
        <f>IF(ISBLANK(Paramètres!$B88),"",COUNTIF(Codes!DN89,1))</f>
        <v/>
      </c>
      <c r="DM82" s="54" t="str">
        <f>IF(ISBLANK(Paramètres!$B88),"",COUNTIF(Codes!DO89,1))</f>
        <v/>
      </c>
      <c r="DN82" s="54" t="str">
        <f>IF(ISBLANK(Paramètres!$B88),"",COUNTIF(Codes!DP89,1))</f>
        <v/>
      </c>
      <c r="DO82" s="54" t="str">
        <f>IF(ISBLANK(Paramètres!$B88),"",COUNTIF(Codes!DQ89,1))</f>
        <v/>
      </c>
      <c r="DP82" s="54" t="str">
        <f>IF(ISBLANK(Paramètres!$B88),"",COUNTIF(Codes!DR89,1))</f>
        <v/>
      </c>
      <c r="DQ82" s="54" t="str">
        <f>IF(ISBLANK(Paramètres!$B88),"",COUNTIF(Codes!DS89,1))</f>
        <v/>
      </c>
      <c r="DR82" s="54" t="str">
        <f>IF(ISBLANK(Paramètres!$B88),"",COUNTIF(Codes!DT89,1))</f>
        <v/>
      </c>
      <c r="DS82" s="54" t="str">
        <f>IF(ISBLANK(Paramètres!$B88),"",COUNTIF(Codes!DU89,1))</f>
        <v/>
      </c>
      <c r="DT82" s="54" t="str">
        <f>IF(ISBLANK(Paramètres!$B88),"",COUNTIF(Codes!DV89,1))</f>
        <v/>
      </c>
      <c r="DU82" s="54" t="str">
        <f>IF(ISBLANK(Paramètres!$B88),"",COUNTIF(Codes!DW89,1))</f>
        <v/>
      </c>
      <c r="DV82" s="54" t="str">
        <f>IF(ISBLANK(Paramètres!$B88),"",COUNTIF(Codes!DX89,1))</f>
        <v/>
      </c>
      <c r="DW82" s="54" t="str">
        <f>IF(ISBLANK(Paramètres!$B88),"",COUNTIF(Codes!DY89,1))</f>
        <v/>
      </c>
      <c r="DX82" s="54" t="str">
        <f>IF(ISBLANK(Paramètres!$B88),"",COUNTIF(Codes!DZ89,1))</f>
        <v/>
      </c>
      <c r="DY82" s="54" t="str">
        <f>IF(ISBLANK(Paramètres!$B88),"",COUNTIF(Codes!EA89,1))</f>
        <v/>
      </c>
      <c r="DZ82" s="54" t="str">
        <f>IF(ISBLANK(Paramètres!$B88),"",COUNTIF(Codes!EB89,1))</f>
        <v/>
      </c>
      <c r="EA82" s="54" t="str">
        <f>IF(ISBLANK(Paramètres!$B88),"",COUNTIF(Codes!EC89,1))</f>
        <v/>
      </c>
      <c r="EB82" s="54" t="str">
        <f>IF(ISBLANK(Paramètres!$B88),"",COUNTIF(Codes!ED89,1))</f>
        <v/>
      </c>
      <c r="EC82" s="54" t="str">
        <f>IF(ISBLANK(Paramètres!$B88),"",COUNTIF(Codes!EE89,1))</f>
        <v/>
      </c>
      <c r="ED82" s="54" t="str">
        <f>IF(ISBLANK(Paramètres!$B88),"",COUNTIF(Codes!EF89,1))</f>
        <v/>
      </c>
      <c r="EE82" s="54" t="str">
        <f>IF(ISBLANK(Paramètres!$B88),"",COUNTIF(Codes!EG89,1))</f>
        <v/>
      </c>
      <c r="EF82" s="54" t="str">
        <f>IF(ISBLANK(Paramètres!$B88),"",COUNTIF(Codes!EH89,1))</f>
        <v/>
      </c>
      <c r="EG82" s="54" t="str">
        <f>IF(ISBLANK(Paramètres!$B88),"",COUNTIF(Codes!EI89,1))</f>
        <v/>
      </c>
      <c r="EH82" s="54" t="str">
        <f>IF(ISBLANK(Paramètres!$B88),"",COUNTIF(Codes!EJ89,1))</f>
        <v/>
      </c>
      <c r="EI82" s="54" t="str">
        <f>IF(ISBLANK(Paramètres!$B88),"",COUNTIF(Codes!EK89,1))</f>
        <v/>
      </c>
      <c r="EJ82" s="54" t="str">
        <f>IF(ISBLANK(Paramètres!$B88),"",COUNTIF(Codes!EL89,1))</f>
        <v/>
      </c>
      <c r="EK82" s="54" t="str">
        <f>IF(ISBLANK(Paramètres!$B88),"",COUNTIF(Codes!EM89,1))</f>
        <v/>
      </c>
      <c r="EL82" s="54" t="str">
        <f>IF(ISBLANK(Paramètres!$B88),"",COUNTIF(Codes!EN89,1))</f>
        <v/>
      </c>
      <c r="EM82" s="54" t="str">
        <f>IF(ISBLANK(Paramètres!$B88),"",COUNTIF(Codes!EO89,1))</f>
        <v/>
      </c>
      <c r="EN82" s="54" t="str">
        <f>IF(ISBLANK(Paramètres!$B88),"",COUNTIF(Codes!EP89,1))</f>
        <v/>
      </c>
      <c r="EO82" s="54" t="str">
        <f>IF(ISBLANK(Paramètres!$B88),"",COUNTIF(Codes!EQ89,1))</f>
        <v/>
      </c>
      <c r="EP82" s="54" t="str">
        <f>IF(ISBLANK(Paramètres!$B88),"",COUNTIF(Codes!ER89,1))</f>
        <v/>
      </c>
      <c r="EQ82" s="54" t="str">
        <f>IF(ISBLANK(Paramètres!$B88),"",COUNTIF(Codes!ES89,1))</f>
        <v/>
      </c>
      <c r="ER82" s="54" t="str">
        <f>IF(ISBLANK(Paramètres!$B88),"",COUNTIF(Codes!ET89,1))</f>
        <v/>
      </c>
      <c r="ES82" s="54" t="str">
        <f>IF(ISBLANK(Paramètres!$B88),"",COUNTIF(Codes!EU89,1))</f>
        <v/>
      </c>
      <c r="ET82" s="54" t="str">
        <f>IF(ISBLANK(Paramètres!$B88),"",COUNTIF(Codes!EV89,1))</f>
        <v/>
      </c>
      <c r="EU82" s="54" t="str">
        <f>IF(ISBLANK(Paramètres!$B88),"",COUNTIF(Codes!EW89,1))</f>
        <v/>
      </c>
      <c r="EV82" s="54" t="str">
        <f>IF(ISBLANK(Paramètres!$B88),"",COUNTIF(Codes!EX89,1))</f>
        <v/>
      </c>
      <c r="EW82" s="54" t="str">
        <f>IF(ISBLANK(Paramètres!$B88),"",COUNTIF(Codes!EY89,1))</f>
        <v/>
      </c>
      <c r="EX82" s="54" t="str">
        <f>IF(ISBLANK(Paramètres!$B88),"",COUNTIF(Codes!EZ89,1))</f>
        <v/>
      </c>
      <c r="EY82" s="54" t="str">
        <f>IF(ISBLANK(Paramètres!$B88),"",COUNTIF(Codes!FA89,1))</f>
        <v/>
      </c>
      <c r="EZ82" s="54" t="str">
        <f>IF(ISBLANK(Paramètres!$B88),"",COUNTIF(Codes!FB89,1))</f>
        <v/>
      </c>
      <c r="FA82" s="54" t="str">
        <f>IF(ISBLANK(Paramètres!$B88),"",COUNTIF(Codes!FC89,1))</f>
        <v/>
      </c>
      <c r="FB82" s="54" t="str">
        <f>IF(ISBLANK(Paramètres!$B88),"",COUNTIF(Codes!FD89,1))</f>
        <v/>
      </c>
      <c r="FC82" s="54" t="str">
        <f>IF(ISBLANK(Paramètres!$B88),"",COUNTIF(Codes!FE89,1))</f>
        <v/>
      </c>
      <c r="FD82" s="54" t="str">
        <f>IF(ISBLANK(Paramètres!$B88),"",COUNTIF(Codes!FF89,1))</f>
        <v/>
      </c>
      <c r="FE82" s="54" t="str">
        <f>IF(ISBLANK(Paramètres!$B88),"",COUNTIF(Codes!FG89,1))</f>
        <v/>
      </c>
      <c r="FF82" s="54" t="str">
        <f>IF(ISBLANK(Paramètres!$B88),"",COUNTIF(Codes!FH89,1))</f>
        <v/>
      </c>
      <c r="FG82" s="54" t="str">
        <f>IF(ISBLANK(Paramètres!$B88),"",COUNTIF(Codes!FI89,1))</f>
        <v/>
      </c>
      <c r="FH82" s="54" t="str">
        <f>IF(ISBLANK(Paramètres!$B88),"",COUNTIF(Codes!FJ89,1))</f>
        <v/>
      </c>
      <c r="FI82" s="54" t="str">
        <f>IF(ISBLANK(Paramètres!$B88),"",COUNTIF(Codes!FK89,1))</f>
        <v/>
      </c>
      <c r="FJ82" s="54" t="str">
        <f>IF(ISBLANK(Paramètres!$B88),"",COUNTIF(Codes!FL89,1))</f>
        <v/>
      </c>
      <c r="FK82" s="54" t="str">
        <f>IF(ISBLANK(Paramètres!$B88),"",COUNTIF(Codes!FM89,1))</f>
        <v/>
      </c>
      <c r="FL82" s="54" t="str">
        <f>IF(ISBLANK(Paramètres!$B88),"",COUNTIF(Codes!FN89,1))</f>
        <v/>
      </c>
      <c r="FM82" s="54" t="str">
        <f>IF(ISBLANK(Paramètres!$B88),"",COUNTIF(Codes!FO89,1))</f>
        <v/>
      </c>
      <c r="FN82" s="54" t="str">
        <f>IF(ISBLANK(Paramètres!$B88),"",COUNTIF(Codes!FP89,1))</f>
        <v/>
      </c>
      <c r="FO82" s="54" t="str">
        <f>IF(ISBLANK(Paramètres!$B88),"",COUNTIF(Codes!FQ89,1))</f>
        <v/>
      </c>
      <c r="FP82" s="54" t="str">
        <f>IF(ISBLANK(Paramètres!$B88),"",COUNTIF(Codes!FR89,1))</f>
        <v/>
      </c>
      <c r="FQ82" s="54" t="str">
        <f>IF(ISBLANK(Paramètres!$B88),"",COUNTIF(Codes!FS89,1))</f>
        <v/>
      </c>
      <c r="FR82" s="54" t="str">
        <f>IF(ISBLANK(Paramètres!$B88),"",COUNTIF(Codes!FT89,1))</f>
        <v/>
      </c>
      <c r="FS82" s="54" t="str">
        <f>IF(ISBLANK(Paramètres!$B88),"",COUNTIF(Codes!FU89,1))</f>
        <v/>
      </c>
      <c r="FT82" s="54" t="str">
        <f>IF(ISBLANK(Paramètres!$B88),"",COUNTIF(Codes!FV89,1))</f>
        <v/>
      </c>
      <c r="FU82" s="54" t="str">
        <f>IF(ISBLANK(Paramètres!$B88),"",COUNTIF(Codes!FW89,1))</f>
        <v/>
      </c>
      <c r="FV82" s="54" t="str">
        <f>IF(ISBLANK(Paramètres!$B88),"",COUNTIF(Codes!FX89,1))</f>
        <v/>
      </c>
      <c r="FW82" s="54" t="str">
        <f>IF(ISBLANK(Paramètres!$B88),"",COUNTIF(Codes!FY89,1))</f>
        <v/>
      </c>
      <c r="FX82" s="54" t="str">
        <f>IF(ISBLANK(Paramètres!$B88),"",COUNTIF(Codes!FZ89,1))</f>
        <v/>
      </c>
      <c r="FY82" s="54" t="str">
        <f>IF(ISBLANK(Paramètres!$B88),"",COUNTIF(Codes!GA89,1))</f>
        <v/>
      </c>
      <c r="FZ82" s="54" t="str">
        <f>IF(ISBLANK(Paramètres!$B88),"",COUNTIF(Codes!GB89,1))</f>
        <v/>
      </c>
      <c r="GA82" s="54" t="str">
        <f>IF(ISBLANK(Paramètres!$B88),"",COUNTIF(Codes!GC89,1))</f>
        <v/>
      </c>
      <c r="GB82" s="54" t="str">
        <f>IF(ISBLANK(Paramètres!$B88),"",COUNTIF(Codes!GD89,1))</f>
        <v/>
      </c>
      <c r="GC82" s="54" t="str">
        <f>IF(ISBLANK(Paramètres!$B88),"",COUNTIF(Codes!GE89,1))</f>
        <v/>
      </c>
      <c r="GD82" s="54" t="str">
        <f>IF(ISBLANK(Paramètres!$B88),"",COUNTIF(Codes!GF89,1))</f>
        <v/>
      </c>
      <c r="GE82" s="54" t="str">
        <f>IF(ISBLANK(Paramètres!$B88),"",COUNTIF(Codes!GG89,1))</f>
        <v/>
      </c>
      <c r="GF82" s="54" t="str">
        <f>IF(ISBLANK(Paramètres!$B88),"",COUNTIF(Codes!GH89,1))</f>
        <v/>
      </c>
      <c r="GG82" s="54" t="str">
        <f>IF(ISBLANK(Paramètres!$B88),"",COUNTIF(Codes!GI89,1))</f>
        <v/>
      </c>
      <c r="GH82" s="54" t="str">
        <f>IF(ISBLANK(Paramètres!$B88),"",COUNTIF(Codes!GJ89,1))</f>
        <v/>
      </c>
      <c r="GI82" s="54" t="str">
        <f>IF(ISBLANK(Paramètres!$B88),"",COUNTIF(Codes!GK89,1))</f>
        <v/>
      </c>
      <c r="GJ82" s="54" t="str">
        <f>IF(ISBLANK(Paramètres!$B88),"",COUNTIF(Codes!GL89,1))</f>
        <v/>
      </c>
      <c r="GK82" s="54" t="str">
        <f>IF(ISBLANK(Paramètres!$B88),"",COUNTIF(Codes!GM89,1))</f>
        <v/>
      </c>
      <c r="GL82" s="54" t="str">
        <f>IF(ISBLANK(Paramètres!$B88),"",COUNTIF(Codes!GN89,1))</f>
        <v/>
      </c>
      <c r="GM82" s="54" t="str">
        <f>IF(ISBLANK(Paramètres!B88),"",AVERAGE(B82:CX82))</f>
        <v/>
      </c>
      <c r="GN82" s="54" t="str">
        <f>IF(ISBLANK(Paramètres!B88),"",AVERAGE(CY82:GL82))</f>
        <v/>
      </c>
      <c r="GO82" s="54" t="str">
        <f>IF(ISBLANK(Paramètres!B88),"",AVERAGE(C82:GL82))</f>
        <v/>
      </c>
      <c r="GP82" s="54" t="str">
        <f>IF(ISBLANK(Paramètres!B88),"",AVERAGE(CY82:DZ82))</f>
        <v/>
      </c>
      <c r="GQ82" s="54" t="str">
        <f>IF(ISBLANK(Paramètres!B88),"",AVERAGE(EA82:FK82))</f>
        <v/>
      </c>
      <c r="GR82" s="54" t="str">
        <f>IF(ISBLANK(Paramètres!B88),"",AVERAGE(FL82:FW82))</f>
        <v/>
      </c>
      <c r="GS82" s="54" t="str">
        <f>IF(ISBLANK(Paramètres!B88),"",AVERAGE(FX82:GL82))</f>
        <v/>
      </c>
      <c r="GT82" s="54" t="str">
        <f>IF(ISBLANK(Paramètres!B88),"",AVERAGE(Calculs!M82:R82,Calculs!AN82:AY82,Calculs!BE82:BI82,Calculs!BT82:BX82,Calculs!CD82:CO82))</f>
        <v/>
      </c>
      <c r="GU82" s="54" t="str">
        <f>IF(ISBLANK(Paramètres!B88),"",AVERAGE(Calculs!AI82:AM82,Calculs!BJ82:BP82,Calculs!BY82:CC82))</f>
        <v/>
      </c>
      <c r="GV82" s="54" t="str">
        <f>IF(ISBLANK(Paramètres!B88),"",AVERAGE(Calculs!B82:L82,Calculs!S82:AH82,Calculs!AZ82:BD82,Calculs!BQ82:BS82))</f>
        <v/>
      </c>
      <c r="GW82" s="54" t="str">
        <f>IF(ISBLANK(Paramètres!B88),"",AVERAGE(CP82:CX82))</f>
        <v/>
      </c>
    </row>
    <row r="83" spans="1:205" s="23" customFormat="1" ht="24" customHeight="1" thickBot="1" x14ac:dyDescent="0.4">
      <c r="A83" s="266" t="str">
        <f>Codes!C90</f>
        <v/>
      </c>
      <c r="B83" s="54" t="str">
        <f>IF(ISBLANK(Paramètres!$B89),"",COUNTIF(Codes!D90,1))</f>
        <v/>
      </c>
      <c r="C83" s="54" t="str">
        <f>IF(ISBLANK(Paramètres!$B89),"",COUNTIF(Codes!E90,1))</f>
        <v/>
      </c>
      <c r="D83" s="54" t="str">
        <f>IF(ISBLANK(Paramètres!$B89),"",COUNTIF(Codes!F90,1))</f>
        <v/>
      </c>
      <c r="E83" s="54" t="str">
        <f>IF(ISBLANK(Paramètres!$B89),"",COUNTIF(Codes!G90,1))</f>
        <v/>
      </c>
      <c r="F83" s="54" t="str">
        <f>IF(ISBLANK(Paramètres!$B89),"",COUNTIF(Codes!H90,1))</f>
        <v/>
      </c>
      <c r="G83" s="54" t="str">
        <f>IF(ISBLANK(Paramètres!$B89),"",COUNTIF(Codes!I90,1))</f>
        <v/>
      </c>
      <c r="H83" s="54" t="str">
        <f>IF(ISBLANK(Paramètres!$B89),"",COUNTIF(Codes!J90,1))</f>
        <v/>
      </c>
      <c r="I83" s="54" t="str">
        <f>IF(ISBLANK(Paramètres!$B89),"",COUNTIF(Codes!K90,1))</f>
        <v/>
      </c>
      <c r="J83" s="54" t="str">
        <f>IF(ISBLANK(Paramètres!$B89),"",COUNTIF(Codes!L90,1))</f>
        <v/>
      </c>
      <c r="K83" s="54" t="str">
        <f>IF(ISBLANK(Paramètres!$B89),"",COUNTIF(Codes!M90,1))</f>
        <v/>
      </c>
      <c r="L83" s="54" t="str">
        <f>IF(ISBLANK(Paramètres!$B89),"",COUNTIF(Codes!N90,1))</f>
        <v/>
      </c>
      <c r="M83" s="54" t="str">
        <f>IF(ISBLANK(Paramètres!$B89),"",COUNTIF(Codes!O90,1))</f>
        <v/>
      </c>
      <c r="N83" s="54" t="str">
        <f>IF(ISBLANK(Paramètres!$B89),"",COUNTIF(Codes!P90,1))</f>
        <v/>
      </c>
      <c r="O83" s="54" t="str">
        <f>IF(ISBLANK(Paramètres!$B89),"",COUNTIF(Codes!Q90,1))</f>
        <v/>
      </c>
      <c r="P83" s="54" t="str">
        <f>IF(ISBLANK(Paramètres!$B89),"",COUNTIF(Codes!R90,1))</f>
        <v/>
      </c>
      <c r="Q83" s="54" t="str">
        <f>IF(ISBLANK(Paramètres!$B89),"",COUNTIF(Codes!S90,1))</f>
        <v/>
      </c>
      <c r="R83" s="54" t="str">
        <f>IF(ISBLANK(Paramètres!$B89),"",COUNTIF(Codes!T90,1))</f>
        <v/>
      </c>
      <c r="S83" s="54" t="str">
        <f>IF(ISBLANK(Paramètres!$B89),"",COUNTIF(Codes!U90,1))</f>
        <v/>
      </c>
      <c r="T83" s="54" t="str">
        <f>IF(ISBLANK(Paramètres!$B89),"",COUNTIF(Codes!V90,1))</f>
        <v/>
      </c>
      <c r="U83" s="54" t="str">
        <f>IF(ISBLANK(Paramètres!$B89),"",COUNTIF(Codes!W90,1))</f>
        <v/>
      </c>
      <c r="V83" s="54" t="str">
        <f>IF(ISBLANK(Paramètres!$B89),"",COUNTIF(Codes!X90,1))</f>
        <v/>
      </c>
      <c r="W83" s="54" t="str">
        <f>IF(ISBLANK(Paramètres!$B89),"",COUNTIF(Codes!Y90,1))</f>
        <v/>
      </c>
      <c r="X83" s="54" t="str">
        <f>IF(ISBLANK(Paramètres!$B89),"",COUNTIF(Codes!Z90,1))</f>
        <v/>
      </c>
      <c r="Y83" s="54" t="str">
        <f>IF(ISBLANK(Paramètres!$B89),"",COUNTIF(Codes!AA90,1))</f>
        <v/>
      </c>
      <c r="Z83" s="54" t="str">
        <f>IF(ISBLANK(Paramètres!$B89),"",COUNTIF(Codes!AB90,1))</f>
        <v/>
      </c>
      <c r="AA83" s="54" t="str">
        <f>IF(ISBLANK(Paramètres!$B89),"",COUNTIF(Codes!AC90,1))</f>
        <v/>
      </c>
      <c r="AB83" s="54" t="str">
        <f>IF(ISBLANK(Paramètres!$B89),"",COUNTIF(Codes!AD90,1))</f>
        <v/>
      </c>
      <c r="AC83" s="54" t="str">
        <f>IF(ISBLANK(Paramètres!$B89),"",COUNTIF(Codes!AE90,1))</f>
        <v/>
      </c>
      <c r="AD83" s="54" t="str">
        <f>IF(ISBLANK(Paramètres!$B89),"",COUNTIF(Codes!AF90,1))</f>
        <v/>
      </c>
      <c r="AE83" s="54" t="str">
        <f>IF(ISBLANK(Paramètres!$B89),"",COUNTIF(Codes!AG90,1))</f>
        <v/>
      </c>
      <c r="AF83" s="54" t="str">
        <f>IF(ISBLANK(Paramètres!$B89),"",COUNTIF(Codes!AH90,1))</f>
        <v/>
      </c>
      <c r="AG83" s="54" t="str">
        <f>IF(ISBLANK(Paramètres!$B89),"",COUNTIF(Codes!AI90,1))</f>
        <v/>
      </c>
      <c r="AH83" s="54" t="str">
        <f>IF(ISBLANK(Paramètres!$B89),"",COUNTIF(Codes!AJ90,1))</f>
        <v/>
      </c>
      <c r="AI83" s="54" t="str">
        <f>IF(ISBLANK(Paramètres!$B89),"",COUNTIF(Codes!AK90,1))</f>
        <v/>
      </c>
      <c r="AJ83" s="54" t="str">
        <f>IF(ISBLANK(Paramètres!$B89),"",COUNTIF(Codes!AL90,1))</f>
        <v/>
      </c>
      <c r="AK83" s="54" t="str">
        <f>IF(ISBLANK(Paramètres!$B89),"",COUNTIF(Codes!AM90,1))</f>
        <v/>
      </c>
      <c r="AL83" s="54" t="str">
        <f>IF(ISBLANK(Paramètres!$B89),"",COUNTIF(Codes!AN90,1))</f>
        <v/>
      </c>
      <c r="AM83" s="54" t="str">
        <f>IF(ISBLANK(Paramètres!$B89),"",COUNTIF(Codes!AO90,1))</f>
        <v/>
      </c>
      <c r="AN83" s="54" t="str">
        <f>IF(ISBLANK(Paramètres!$B89),"",COUNTIF(Codes!AP90,1))</f>
        <v/>
      </c>
      <c r="AO83" s="54" t="str">
        <f>IF(ISBLANK(Paramètres!$B89),"",COUNTIF(Codes!AQ90,1))</f>
        <v/>
      </c>
      <c r="AP83" s="54" t="str">
        <f>IF(ISBLANK(Paramètres!$B89),"",COUNTIF(Codes!AR90,1))</f>
        <v/>
      </c>
      <c r="AQ83" s="54" t="str">
        <f>IF(ISBLANK(Paramètres!$B89),"",COUNTIF(Codes!AS90,1))</f>
        <v/>
      </c>
      <c r="AR83" s="54" t="str">
        <f>IF(ISBLANK(Paramètres!$B89),"",COUNTIF(Codes!AT90,1))</f>
        <v/>
      </c>
      <c r="AS83" s="54" t="str">
        <f>IF(ISBLANK(Paramètres!$B89),"",COUNTIF(Codes!AU90,1))</f>
        <v/>
      </c>
      <c r="AT83" s="54" t="str">
        <f>IF(ISBLANK(Paramètres!$B89),"",COUNTIF(Codes!AV90,1))</f>
        <v/>
      </c>
      <c r="AU83" s="54" t="str">
        <f>IF(ISBLANK(Paramètres!$B89),"",COUNTIF(Codes!AW90,1))</f>
        <v/>
      </c>
      <c r="AV83" s="54" t="str">
        <f>IF(ISBLANK(Paramètres!$B89),"",COUNTIF(Codes!AX90,1))</f>
        <v/>
      </c>
      <c r="AW83" s="54" t="str">
        <f>IF(ISBLANK(Paramètres!$B89),"",COUNTIF(Codes!AY90,1))</f>
        <v/>
      </c>
      <c r="AX83" s="54" t="str">
        <f>IF(ISBLANK(Paramètres!$B89),"",COUNTIF(Codes!AZ90,1))</f>
        <v/>
      </c>
      <c r="AY83" s="54" t="str">
        <f>IF(ISBLANK(Paramètres!$B89),"",COUNTIF(Codes!BA90,1))</f>
        <v/>
      </c>
      <c r="AZ83" s="54" t="str">
        <f>IF(ISBLANK(Paramètres!$B89),"",COUNTIF(Codes!BB90,1))</f>
        <v/>
      </c>
      <c r="BA83" s="54" t="str">
        <f>IF(ISBLANK(Paramètres!$B89),"",COUNTIF(Codes!BC90,1))</f>
        <v/>
      </c>
      <c r="BB83" s="54" t="str">
        <f>IF(ISBLANK(Paramètres!$B89),"",COUNTIF(Codes!BD90,1))</f>
        <v/>
      </c>
      <c r="BC83" s="54" t="str">
        <f>IF(ISBLANK(Paramètres!$B89),"",COUNTIF(Codes!BE90,1))</f>
        <v/>
      </c>
      <c r="BD83" s="54" t="str">
        <f>IF(ISBLANK(Paramètres!$B89),"",COUNTIF(Codes!BF90,1))</f>
        <v/>
      </c>
      <c r="BE83" s="54" t="str">
        <f>IF(ISBLANK(Paramètres!$B89),"",COUNTIF(Codes!BG90,1))</f>
        <v/>
      </c>
      <c r="BF83" s="54" t="str">
        <f>IF(ISBLANK(Paramètres!$B89),"",COUNTIF(Codes!BH90,1))</f>
        <v/>
      </c>
      <c r="BG83" s="54" t="str">
        <f>IF(ISBLANK(Paramètres!$B89),"",COUNTIF(Codes!BI90,1))</f>
        <v/>
      </c>
      <c r="BH83" s="54" t="str">
        <f>IF(ISBLANK(Paramètres!$B89),"",COUNTIF(Codes!BJ90,1))</f>
        <v/>
      </c>
      <c r="BI83" s="54" t="str">
        <f>IF(ISBLANK(Paramètres!$B89),"",COUNTIF(Codes!BK90,1))</f>
        <v/>
      </c>
      <c r="BJ83" s="54" t="str">
        <f>IF(ISBLANK(Paramètres!$B89),"",COUNTIF(Codes!BL90,1))</f>
        <v/>
      </c>
      <c r="BK83" s="54" t="str">
        <f>IF(ISBLANK(Paramètres!$B89),"",COUNTIF(Codes!BM90,1))</f>
        <v/>
      </c>
      <c r="BL83" s="54" t="str">
        <f>IF(ISBLANK(Paramètres!$B89),"",COUNTIF(Codes!BN90,1))</f>
        <v/>
      </c>
      <c r="BM83" s="54" t="str">
        <f>IF(ISBLANK(Paramètres!$B89),"",COUNTIF(Codes!BO90,1))</f>
        <v/>
      </c>
      <c r="BN83" s="54" t="str">
        <f>IF(ISBLANK(Paramètres!$B89),"",COUNTIF(Codes!BP90,1))</f>
        <v/>
      </c>
      <c r="BO83" s="54" t="str">
        <f>IF(ISBLANK(Paramètres!$B89),"",COUNTIF(Codes!BQ90,1))</f>
        <v/>
      </c>
      <c r="BP83" s="54" t="str">
        <f>IF(ISBLANK(Paramètres!$B89),"",COUNTIF(Codes!BR90,1))</f>
        <v/>
      </c>
      <c r="BQ83" s="54" t="str">
        <f>IF(ISBLANK(Paramètres!$B89),"",COUNTIF(Codes!BS90,1))</f>
        <v/>
      </c>
      <c r="BR83" s="54" t="str">
        <f>IF(ISBLANK(Paramètres!$B89),"",COUNTIF(Codes!BT90,1))</f>
        <v/>
      </c>
      <c r="BS83" s="54" t="str">
        <f>IF(ISBLANK(Paramètres!$B89),"",COUNTIF(Codes!BU90,1))</f>
        <v/>
      </c>
      <c r="BT83" s="54" t="str">
        <f>IF(ISBLANK(Paramètres!$B89),"",COUNTIF(Codes!BV90,1))</f>
        <v/>
      </c>
      <c r="BU83" s="54" t="str">
        <f>IF(ISBLANK(Paramètres!$B89),"",COUNTIF(Codes!BW90,1))</f>
        <v/>
      </c>
      <c r="BV83" s="54" t="str">
        <f>IF(ISBLANK(Paramètres!$B89),"",COUNTIF(Codes!BX90,1))</f>
        <v/>
      </c>
      <c r="BW83" s="54" t="str">
        <f>IF(ISBLANK(Paramètres!$B89),"",COUNTIF(Codes!BY90,1))</f>
        <v/>
      </c>
      <c r="BX83" s="54" t="str">
        <f>IF(ISBLANK(Paramètres!$B89),"",COUNTIF(Codes!BZ90,1))</f>
        <v/>
      </c>
      <c r="BY83" s="54" t="str">
        <f>IF(ISBLANK(Paramètres!$B89),"",COUNTIF(Codes!CA90,1))</f>
        <v/>
      </c>
      <c r="BZ83" s="54" t="str">
        <f>IF(ISBLANK(Paramètres!$B89),"",COUNTIF(Codes!CB90,1))</f>
        <v/>
      </c>
      <c r="CA83" s="54" t="str">
        <f>IF(ISBLANK(Paramètres!$B89),"",COUNTIF(Codes!CC90,1))</f>
        <v/>
      </c>
      <c r="CB83" s="54" t="str">
        <f>IF(ISBLANK(Paramètres!$B89),"",COUNTIF(Codes!CD90,1))</f>
        <v/>
      </c>
      <c r="CC83" s="54" t="str">
        <f>IF(ISBLANK(Paramètres!$B89),"",COUNTIF(Codes!CE90,1))</f>
        <v/>
      </c>
      <c r="CD83" s="54" t="str">
        <f>IF(ISBLANK(Paramètres!$B89),"",COUNTIF(Codes!CF90,1))</f>
        <v/>
      </c>
      <c r="CE83" s="54" t="str">
        <f>IF(ISBLANK(Paramètres!$B89),"",COUNTIF(Codes!CG90,1))</f>
        <v/>
      </c>
      <c r="CF83" s="54" t="str">
        <f>IF(ISBLANK(Paramètres!$B89),"",COUNTIF(Codes!CH90,1))</f>
        <v/>
      </c>
      <c r="CG83" s="54" t="str">
        <f>IF(ISBLANK(Paramètres!$B89),"",COUNTIF(Codes!CI90,1))</f>
        <v/>
      </c>
      <c r="CH83" s="54" t="str">
        <f>IF(ISBLANK(Paramètres!$B89),"",COUNTIF(Codes!CJ90,1))</f>
        <v/>
      </c>
      <c r="CI83" s="54" t="str">
        <f>IF(ISBLANK(Paramètres!$B89),"",COUNTIF(Codes!CK90,1))</f>
        <v/>
      </c>
      <c r="CJ83" s="54" t="str">
        <f>IF(ISBLANK(Paramètres!$B89),"",COUNTIF(Codes!CL90,1))</f>
        <v/>
      </c>
      <c r="CK83" s="54" t="str">
        <f>IF(ISBLANK(Paramètres!$B89),"",COUNTIF(Codes!CM90,1))</f>
        <v/>
      </c>
      <c r="CL83" s="54" t="str">
        <f>IF(ISBLANK(Paramètres!$B89),"",COUNTIF(Codes!CN90,1))</f>
        <v/>
      </c>
      <c r="CM83" s="54" t="str">
        <f>IF(ISBLANK(Paramètres!$B89),"",COUNTIF(Codes!CO90,1))</f>
        <v/>
      </c>
      <c r="CN83" s="54" t="str">
        <f>IF(ISBLANK(Paramètres!$B89),"",COUNTIF(Codes!CP90,1))</f>
        <v/>
      </c>
      <c r="CO83" s="54" t="str">
        <f>IF(ISBLANK(Paramètres!$B89),"",COUNTIF(Codes!CQ90,1))</f>
        <v/>
      </c>
      <c r="CP83" s="54" t="str">
        <f>IF(ISBLANK(Paramètres!$B89),"",COUNTIF(Codes!CR90,1))</f>
        <v/>
      </c>
      <c r="CQ83" s="54" t="str">
        <f>IF(ISBLANK(Paramètres!$B89),"",COUNTIF(Codes!CS90,1))</f>
        <v/>
      </c>
      <c r="CR83" s="54" t="str">
        <f>IF(ISBLANK(Paramètres!$B89),"",COUNTIF(Codes!CT90,1))</f>
        <v/>
      </c>
      <c r="CS83" s="54" t="str">
        <f>IF(ISBLANK(Paramètres!$B89),"",COUNTIF(Codes!CU90,1))</f>
        <v/>
      </c>
      <c r="CT83" s="54" t="str">
        <f>IF(ISBLANK(Paramètres!$B89),"",COUNTIF(Codes!CV90,1))</f>
        <v/>
      </c>
      <c r="CU83" s="54" t="str">
        <f>IF(ISBLANK(Paramètres!$B89),"",COUNTIF(Codes!CW90,1))</f>
        <v/>
      </c>
      <c r="CV83" s="54" t="str">
        <f>IF(ISBLANK(Paramètres!$B89),"",COUNTIF(Codes!CX90,1))</f>
        <v/>
      </c>
      <c r="CW83" s="54" t="str">
        <f>IF(ISBLANK(Paramètres!$B89),"",COUNTIF(Codes!CY90,1))</f>
        <v/>
      </c>
      <c r="CX83" s="54" t="str">
        <f>IF(ISBLANK(Paramètres!$B89),"",COUNTIF(Codes!CZ90,1))</f>
        <v/>
      </c>
      <c r="CY83" s="54" t="str">
        <f>IF(ISBLANK(Paramètres!$B89),"",COUNTIF(Codes!DA90,1))</f>
        <v/>
      </c>
      <c r="CZ83" s="54" t="str">
        <f>IF(ISBLANK(Paramètres!$B89),"",COUNTIF(Codes!DB90,1))</f>
        <v/>
      </c>
      <c r="DA83" s="54" t="str">
        <f>IF(ISBLANK(Paramètres!$B89),"",COUNTIF(Codes!DC90,1))</f>
        <v/>
      </c>
      <c r="DB83" s="54" t="str">
        <f>IF(ISBLANK(Paramètres!$B89),"",COUNTIF(Codes!DD90,1))</f>
        <v/>
      </c>
      <c r="DC83" s="54" t="str">
        <f>IF(ISBLANK(Paramètres!$B89),"",COUNTIF(Codes!DE90,1))</f>
        <v/>
      </c>
      <c r="DD83" s="54" t="str">
        <f>IF(ISBLANK(Paramètres!$B89),"",COUNTIF(Codes!DF90,1))</f>
        <v/>
      </c>
      <c r="DE83" s="54" t="str">
        <f>IF(ISBLANK(Paramètres!$B89),"",COUNTIF(Codes!DG90,1))</f>
        <v/>
      </c>
      <c r="DF83" s="54" t="str">
        <f>IF(ISBLANK(Paramètres!$B89),"",COUNTIF(Codes!DH90,1))</f>
        <v/>
      </c>
      <c r="DG83" s="54" t="str">
        <f>IF(ISBLANK(Paramètres!$B89),"",COUNTIF(Codes!DI90,1))</f>
        <v/>
      </c>
      <c r="DH83" s="54" t="str">
        <f>IF(ISBLANK(Paramètres!$B89),"",COUNTIF(Codes!DJ90,1))</f>
        <v/>
      </c>
      <c r="DI83" s="54" t="str">
        <f>IF(ISBLANK(Paramètres!$B89),"",COUNTIF(Codes!DK90,1))</f>
        <v/>
      </c>
      <c r="DJ83" s="54" t="str">
        <f>IF(ISBLANK(Paramètres!$B89),"",COUNTIF(Codes!DL90,1))</f>
        <v/>
      </c>
      <c r="DK83" s="54" t="str">
        <f>IF(ISBLANK(Paramètres!$B89),"",COUNTIF(Codes!DM90,1))</f>
        <v/>
      </c>
      <c r="DL83" s="54" t="str">
        <f>IF(ISBLANK(Paramètres!$B89),"",COUNTIF(Codes!DN90,1))</f>
        <v/>
      </c>
      <c r="DM83" s="54" t="str">
        <f>IF(ISBLANK(Paramètres!$B89),"",COUNTIF(Codes!DO90,1))</f>
        <v/>
      </c>
      <c r="DN83" s="54" t="str">
        <f>IF(ISBLANK(Paramètres!$B89),"",COUNTIF(Codes!DP90,1))</f>
        <v/>
      </c>
      <c r="DO83" s="54" t="str">
        <f>IF(ISBLANK(Paramètres!$B89),"",COUNTIF(Codes!DQ90,1))</f>
        <v/>
      </c>
      <c r="DP83" s="54" t="str">
        <f>IF(ISBLANK(Paramètres!$B89),"",COUNTIF(Codes!DR90,1))</f>
        <v/>
      </c>
      <c r="DQ83" s="54" t="str">
        <f>IF(ISBLANK(Paramètres!$B89),"",COUNTIF(Codes!DS90,1))</f>
        <v/>
      </c>
      <c r="DR83" s="54" t="str">
        <f>IF(ISBLANK(Paramètres!$B89),"",COUNTIF(Codes!DT90,1))</f>
        <v/>
      </c>
      <c r="DS83" s="54" t="str">
        <f>IF(ISBLANK(Paramètres!$B89),"",COUNTIF(Codes!DU90,1))</f>
        <v/>
      </c>
      <c r="DT83" s="54" t="str">
        <f>IF(ISBLANK(Paramètres!$B89),"",COUNTIF(Codes!DV90,1))</f>
        <v/>
      </c>
      <c r="DU83" s="54" t="str">
        <f>IF(ISBLANK(Paramètres!$B89),"",COUNTIF(Codes!DW90,1))</f>
        <v/>
      </c>
      <c r="DV83" s="54" t="str">
        <f>IF(ISBLANK(Paramètres!$B89),"",COUNTIF(Codes!DX90,1))</f>
        <v/>
      </c>
      <c r="DW83" s="54" t="str">
        <f>IF(ISBLANK(Paramètres!$B89),"",COUNTIF(Codes!DY90,1))</f>
        <v/>
      </c>
      <c r="DX83" s="54" t="str">
        <f>IF(ISBLANK(Paramètres!$B89),"",COUNTIF(Codes!DZ90,1))</f>
        <v/>
      </c>
      <c r="DY83" s="54" t="str">
        <f>IF(ISBLANK(Paramètres!$B89),"",COUNTIF(Codes!EA90,1))</f>
        <v/>
      </c>
      <c r="DZ83" s="54" t="str">
        <f>IF(ISBLANK(Paramètres!$B89),"",COUNTIF(Codes!EB90,1))</f>
        <v/>
      </c>
      <c r="EA83" s="54" t="str">
        <f>IF(ISBLANK(Paramètres!$B89),"",COUNTIF(Codes!EC90,1))</f>
        <v/>
      </c>
      <c r="EB83" s="54" t="str">
        <f>IF(ISBLANK(Paramètres!$B89),"",COUNTIF(Codes!ED90,1))</f>
        <v/>
      </c>
      <c r="EC83" s="54" t="str">
        <f>IF(ISBLANK(Paramètres!$B89),"",COUNTIF(Codes!EE90,1))</f>
        <v/>
      </c>
      <c r="ED83" s="54" t="str">
        <f>IF(ISBLANK(Paramètres!$B89),"",COUNTIF(Codes!EF90,1))</f>
        <v/>
      </c>
      <c r="EE83" s="54" t="str">
        <f>IF(ISBLANK(Paramètres!$B89),"",COUNTIF(Codes!EG90,1))</f>
        <v/>
      </c>
      <c r="EF83" s="54" t="str">
        <f>IF(ISBLANK(Paramètres!$B89),"",COUNTIF(Codes!EH90,1))</f>
        <v/>
      </c>
      <c r="EG83" s="54" t="str">
        <f>IF(ISBLANK(Paramètres!$B89),"",COUNTIF(Codes!EI90,1))</f>
        <v/>
      </c>
      <c r="EH83" s="54" t="str">
        <f>IF(ISBLANK(Paramètres!$B89),"",COUNTIF(Codes!EJ90,1))</f>
        <v/>
      </c>
      <c r="EI83" s="54" t="str">
        <f>IF(ISBLANK(Paramètres!$B89),"",COUNTIF(Codes!EK90,1))</f>
        <v/>
      </c>
      <c r="EJ83" s="54" t="str">
        <f>IF(ISBLANK(Paramètres!$B89),"",COUNTIF(Codes!EL90,1))</f>
        <v/>
      </c>
      <c r="EK83" s="54" t="str">
        <f>IF(ISBLANK(Paramètres!$B89),"",COUNTIF(Codes!EM90,1))</f>
        <v/>
      </c>
      <c r="EL83" s="54" t="str">
        <f>IF(ISBLANK(Paramètres!$B89),"",COUNTIF(Codes!EN90,1))</f>
        <v/>
      </c>
      <c r="EM83" s="54" t="str">
        <f>IF(ISBLANK(Paramètres!$B89),"",COUNTIF(Codes!EO90,1))</f>
        <v/>
      </c>
      <c r="EN83" s="54" t="str">
        <f>IF(ISBLANK(Paramètres!$B89),"",COUNTIF(Codes!EP90,1))</f>
        <v/>
      </c>
      <c r="EO83" s="54" t="str">
        <f>IF(ISBLANK(Paramètres!$B89),"",COUNTIF(Codes!EQ90,1))</f>
        <v/>
      </c>
      <c r="EP83" s="54" t="str">
        <f>IF(ISBLANK(Paramètres!$B89),"",COUNTIF(Codes!ER90,1))</f>
        <v/>
      </c>
      <c r="EQ83" s="54" t="str">
        <f>IF(ISBLANK(Paramètres!$B89),"",COUNTIF(Codes!ES90,1))</f>
        <v/>
      </c>
      <c r="ER83" s="54" t="str">
        <f>IF(ISBLANK(Paramètres!$B89),"",COUNTIF(Codes!ET90,1))</f>
        <v/>
      </c>
      <c r="ES83" s="54" t="str">
        <f>IF(ISBLANK(Paramètres!$B89),"",COUNTIF(Codes!EU90,1))</f>
        <v/>
      </c>
      <c r="ET83" s="54" t="str">
        <f>IF(ISBLANK(Paramètres!$B89),"",COUNTIF(Codes!EV90,1))</f>
        <v/>
      </c>
      <c r="EU83" s="54" t="str">
        <f>IF(ISBLANK(Paramètres!$B89),"",COUNTIF(Codes!EW90,1))</f>
        <v/>
      </c>
      <c r="EV83" s="54" t="str">
        <f>IF(ISBLANK(Paramètres!$B89),"",COUNTIF(Codes!EX90,1))</f>
        <v/>
      </c>
      <c r="EW83" s="54" t="str">
        <f>IF(ISBLANK(Paramètres!$B89),"",COUNTIF(Codes!EY90,1))</f>
        <v/>
      </c>
      <c r="EX83" s="54" t="str">
        <f>IF(ISBLANK(Paramètres!$B89),"",COUNTIF(Codes!EZ90,1))</f>
        <v/>
      </c>
      <c r="EY83" s="54" t="str">
        <f>IF(ISBLANK(Paramètres!$B89),"",COUNTIF(Codes!FA90,1))</f>
        <v/>
      </c>
      <c r="EZ83" s="54" t="str">
        <f>IF(ISBLANK(Paramètres!$B89),"",COUNTIF(Codes!FB90,1))</f>
        <v/>
      </c>
      <c r="FA83" s="54" t="str">
        <f>IF(ISBLANK(Paramètres!$B89),"",COUNTIF(Codes!FC90,1))</f>
        <v/>
      </c>
      <c r="FB83" s="54" t="str">
        <f>IF(ISBLANK(Paramètres!$B89),"",COUNTIF(Codes!FD90,1))</f>
        <v/>
      </c>
      <c r="FC83" s="54" t="str">
        <f>IF(ISBLANK(Paramètres!$B89),"",COUNTIF(Codes!FE90,1))</f>
        <v/>
      </c>
      <c r="FD83" s="54" t="str">
        <f>IF(ISBLANK(Paramètres!$B89),"",COUNTIF(Codes!FF90,1))</f>
        <v/>
      </c>
      <c r="FE83" s="54" t="str">
        <f>IF(ISBLANK(Paramètres!$B89),"",COUNTIF(Codes!FG90,1))</f>
        <v/>
      </c>
      <c r="FF83" s="54" t="str">
        <f>IF(ISBLANK(Paramètres!$B89),"",COUNTIF(Codes!FH90,1))</f>
        <v/>
      </c>
      <c r="FG83" s="54" t="str">
        <f>IF(ISBLANK(Paramètres!$B89),"",COUNTIF(Codes!FI90,1))</f>
        <v/>
      </c>
      <c r="FH83" s="54" t="str">
        <f>IF(ISBLANK(Paramètres!$B89),"",COUNTIF(Codes!FJ90,1))</f>
        <v/>
      </c>
      <c r="FI83" s="54" t="str">
        <f>IF(ISBLANK(Paramètres!$B89),"",COUNTIF(Codes!FK90,1))</f>
        <v/>
      </c>
      <c r="FJ83" s="54" t="str">
        <f>IF(ISBLANK(Paramètres!$B89),"",COUNTIF(Codes!FL90,1))</f>
        <v/>
      </c>
      <c r="FK83" s="54" t="str">
        <f>IF(ISBLANK(Paramètres!$B89),"",COUNTIF(Codes!FM90,1))</f>
        <v/>
      </c>
      <c r="FL83" s="54" t="str">
        <f>IF(ISBLANK(Paramètres!$B89),"",COUNTIF(Codes!FN90,1))</f>
        <v/>
      </c>
      <c r="FM83" s="54" t="str">
        <f>IF(ISBLANK(Paramètres!$B89),"",COUNTIF(Codes!FO90,1))</f>
        <v/>
      </c>
      <c r="FN83" s="54" t="str">
        <f>IF(ISBLANK(Paramètres!$B89),"",COUNTIF(Codes!FP90,1))</f>
        <v/>
      </c>
      <c r="FO83" s="54" t="str">
        <f>IF(ISBLANK(Paramètres!$B89),"",COUNTIF(Codes!FQ90,1))</f>
        <v/>
      </c>
      <c r="FP83" s="54" t="str">
        <f>IF(ISBLANK(Paramètres!$B89),"",COUNTIF(Codes!FR90,1))</f>
        <v/>
      </c>
      <c r="FQ83" s="54" t="str">
        <f>IF(ISBLANK(Paramètres!$B89),"",COUNTIF(Codes!FS90,1))</f>
        <v/>
      </c>
      <c r="FR83" s="54" t="str">
        <f>IF(ISBLANK(Paramètres!$B89),"",COUNTIF(Codes!FT90,1))</f>
        <v/>
      </c>
      <c r="FS83" s="54" t="str">
        <f>IF(ISBLANK(Paramètres!$B89),"",COUNTIF(Codes!FU90,1))</f>
        <v/>
      </c>
      <c r="FT83" s="54" t="str">
        <f>IF(ISBLANK(Paramètres!$B89),"",COUNTIF(Codes!FV90,1))</f>
        <v/>
      </c>
      <c r="FU83" s="54" t="str">
        <f>IF(ISBLANK(Paramètres!$B89),"",COUNTIF(Codes!FW90,1))</f>
        <v/>
      </c>
      <c r="FV83" s="54" t="str">
        <f>IF(ISBLANK(Paramètres!$B89),"",COUNTIF(Codes!FX90,1))</f>
        <v/>
      </c>
      <c r="FW83" s="54" t="str">
        <f>IF(ISBLANK(Paramètres!$B89),"",COUNTIF(Codes!FY90,1))</f>
        <v/>
      </c>
      <c r="FX83" s="54" t="str">
        <f>IF(ISBLANK(Paramètres!$B89),"",COUNTIF(Codes!FZ90,1))</f>
        <v/>
      </c>
      <c r="FY83" s="54" t="str">
        <f>IF(ISBLANK(Paramètres!$B89),"",COUNTIF(Codes!GA90,1))</f>
        <v/>
      </c>
      <c r="FZ83" s="54" t="str">
        <f>IF(ISBLANK(Paramètres!$B89),"",COUNTIF(Codes!GB90,1))</f>
        <v/>
      </c>
      <c r="GA83" s="54" t="str">
        <f>IF(ISBLANK(Paramètres!$B89),"",COUNTIF(Codes!GC90,1))</f>
        <v/>
      </c>
      <c r="GB83" s="54" t="str">
        <f>IF(ISBLANK(Paramètres!$B89),"",COUNTIF(Codes!GD90,1))</f>
        <v/>
      </c>
      <c r="GC83" s="54" t="str">
        <f>IF(ISBLANK(Paramètres!$B89),"",COUNTIF(Codes!GE90,1))</f>
        <v/>
      </c>
      <c r="GD83" s="54" t="str">
        <f>IF(ISBLANK(Paramètres!$B89),"",COUNTIF(Codes!GF90,1))</f>
        <v/>
      </c>
      <c r="GE83" s="54" t="str">
        <f>IF(ISBLANK(Paramètres!$B89),"",COUNTIF(Codes!GG90,1))</f>
        <v/>
      </c>
      <c r="GF83" s="54" t="str">
        <f>IF(ISBLANK(Paramètres!$B89),"",COUNTIF(Codes!GH90,1))</f>
        <v/>
      </c>
      <c r="GG83" s="54" t="str">
        <f>IF(ISBLANK(Paramètres!$B89),"",COUNTIF(Codes!GI90,1))</f>
        <v/>
      </c>
      <c r="GH83" s="54" t="str">
        <f>IF(ISBLANK(Paramètres!$B89),"",COUNTIF(Codes!GJ90,1))</f>
        <v/>
      </c>
      <c r="GI83" s="54" t="str">
        <f>IF(ISBLANK(Paramètres!$B89),"",COUNTIF(Codes!GK90,1))</f>
        <v/>
      </c>
      <c r="GJ83" s="54" t="str">
        <f>IF(ISBLANK(Paramètres!$B89),"",COUNTIF(Codes!GL90,1))</f>
        <v/>
      </c>
      <c r="GK83" s="54" t="str">
        <f>IF(ISBLANK(Paramètres!$B89),"",COUNTIF(Codes!GM90,1))</f>
        <v/>
      </c>
      <c r="GL83" s="54" t="str">
        <f>IF(ISBLANK(Paramètres!$B89),"",COUNTIF(Codes!GN90,1))</f>
        <v/>
      </c>
      <c r="GM83" s="54" t="str">
        <f>IF(ISBLANK(Paramètres!B89),"",AVERAGE(B83:CX83))</f>
        <v/>
      </c>
      <c r="GN83" s="54" t="str">
        <f>IF(ISBLANK(Paramètres!B89),"",AVERAGE(CY83:GL83))</f>
        <v/>
      </c>
      <c r="GO83" s="54" t="str">
        <f>IF(ISBLANK(Paramètres!B89),"",AVERAGE(C83:GL83))</f>
        <v/>
      </c>
      <c r="GP83" s="54" t="str">
        <f>IF(ISBLANK(Paramètres!B89),"",AVERAGE(CY83:DZ83))</f>
        <v/>
      </c>
      <c r="GQ83" s="54" t="str">
        <f>IF(ISBLANK(Paramètres!B89),"",AVERAGE(EA83:FK83))</f>
        <v/>
      </c>
      <c r="GR83" s="54" t="str">
        <f>IF(ISBLANK(Paramètres!B89),"",AVERAGE(FL83:FW83))</f>
        <v/>
      </c>
      <c r="GS83" s="54" t="str">
        <f>IF(ISBLANK(Paramètres!B89),"",AVERAGE(FX83:GL83))</f>
        <v/>
      </c>
      <c r="GT83" s="54" t="str">
        <f>IF(ISBLANK(Paramètres!B89),"",AVERAGE(Calculs!M83:R83,Calculs!AN83:AY83,Calculs!BE83:BI83,Calculs!BT83:BX83,Calculs!CD83:CO83))</f>
        <v/>
      </c>
      <c r="GU83" s="54" t="str">
        <f>IF(ISBLANK(Paramètres!B89),"",AVERAGE(Calculs!AI83:AM83,Calculs!BJ83:BP83,Calculs!BY83:CC83))</f>
        <v/>
      </c>
      <c r="GV83" s="54" t="str">
        <f>IF(ISBLANK(Paramètres!B89),"",AVERAGE(Calculs!B83:L83,Calculs!S83:AH83,Calculs!AZ83:BD83,Calculs!BQ83:BS83))</f>
        <v/>
      </c>
      <c r="GW83" s="54" t="str">
        <f>IF(ISBLANK(Paramètres!B89),"",AVERAGE(CP83:CX83))</f>
        <v/>
      </c>
    </row>
    <row r="84" spans="1:205" s="23" customFormat="1" ht="24" customHeight="1" thickBot="1" x14ac:dyDescent="0.4">
      <c r="A84" s="266" t="str">
        <f>Codes!C91</f>
        <v/>
      </c>
      <c r="B84" s="54" t="str">
        <f>IF(ISBLANK(Paramètres!$B90),"",COUNTIF(Codes!D91,1))</f>
        <v/>
      </c>
      <c r="C84" s="54" t="str">
        <f>IF(ISBLANK(Paramètres!$B90),"",COUNTIF(Codes!E91,1))</f>
        <v/>
      </c>
      <c r="D84" s="54" t="str">
        <f>IF(ISBLANK(Paramètres!$B90),"",COUNTIF(Codes!F91,1))</f>
        <v/>
      </c>
      <c r="E84" s="54" t="str">
        <f>IF(ISBLANK(Paramètres!$B90),"",COUNTIF(Codes!G91,1))</f>
        <v/>
      </c>
      <c r="F84" s="54" t="str">
        <f>IF(ISBLANK(Paramètres!$B90),"",COUNTIF(Codes!H91,1))</f>
        <v/>
      </c>
      <c r="G84" s="54" t="str">
        <f>IF(ISBLANK(Paramètres!$B90),"",COUNTIF(Codes!I91,1))</f>
        <v/>
      </c>
      <c r="H84" s="54" t="str">
        <f>IF(ISBLANK(Paramètres!$B90),"",COUNTIF(Codes!J91,1))</f>
        <v/>
      </c>
      <c r="I84" s="54" t="str">
        <f>IF(ISBLANK(Paramètres!$B90),"",COUNTIF(Codes!K91,1))</f>
        <v/>
      </c>
      <c r="J84" s="54" t="str">
        <f>IF(ISBLANK(Paramètres!$B90),"",COUNTIF(Codes!L91,1))</f>
        <v/>
      </c>
      <c r="K84" s="54" t="str">
        <f>IF(ISBLANK(Paramètres!$B90),"",COUNTIF(Codes!M91,1))</f>
        <v/>
      </c>
      <c r="L84" s="54" t="str">
        <f>IF(ISBLANK(Paramètres!$B90),"",COUNTIF(Codes!N91,1))</f>
        <v/>
      </c>
      <c r="M84" s="54" t="str">
        <f>IF(ISBLANK(Paramètres!$B90),"",COUNTIF(Codes!O91,1))</f>
        <v/>
      </c>
      <c r="N84" s="54" t="str">
        <f>IF(ISBLANK(Paramètres!$B90),"",COUNTIF(Codes!P91,1))</f>
        <v/>
      </c>
      <c r="O84" s="54" t="str">
        <f>IF(ISBLANK(Paramètres!$B90),"",COUNTIF(Codes!Q91,1))</f>
        <v/>
      </c>
      <c r="P84" s="54" t="str">
        <f>IF(ISBLANK(Paramètres!$B90),"",COUNTIF(Codes!R91,1))</f>
        <v/>
      </c>
      <c r="Q84" s="54" t="str">
        <f>IF(ISBLANK(Paramètres!$B90),"",COUNTIF(Codes!S91,1))</f>
        <v/>
      </c>
      <c r="R84" s="54" t="str">
        <f>IF(ISBLANK(Paramètres!$B90),"",COUNTIF(Codes!T91,1))</f>
        <v/>
      </c>
      <c r="S84" s="54" t="str">
        <f>IF(ISBLANK(Paramètres!$B90),"",COUNTIF(Codes!U91,1))</f>
        <v/>
      </c>
      <c r="T84" s="54" t="str">
        <f>IF(ISBLANK(Paramètres!$B90),"",COUNTIF(Codes!V91,1))</f>
        <v/>
      </c>
      <c r="U84" s="54" t="str">
        <f>IF(ISBLANK(Paramètres!$B90),"",COUNTIF(Codes!W91,1))</f>
        <v/>
      </c>
      <c r="V84" s="54" t="str">
        <f>IF(ISBLANK(Paramètres!$B90),"",COUNTIF(Codes!X91,1))</f>
        <v/>
      </c>
      <c r="W84" s="54" t="str">
        <f>IF(ISBLANK(Paramètres!$B90),"",COUNTIF(Codes!Y91,1))</f>
        <v/>
      </c>
      <c r="X84" s="54" t="str">
        <f>IF(ISBLANK(Paramètres!$B90),"",COUNTIF(Codes!Z91,1))</f>
        <v/>
      </c>
      <c r="Y84" s="54" t="str">
        <f>IF(ISBLANK(Paramètres!$B90),"",COUNTIF(Codes!AA91,1))</f>
        <v/>
      </c>
      <c r="Z84" s="54" t="str">
        <f>IF(ISBLANK(Paramètres!$B90),"",COUNTIF(Codes!AB91,1))</f>
        <v/>
      </c>
      <c r="AA84" s="54" t="str">
        <f>IF(ISBLANK(Paramètres!$B90),"",COUNTIF(Codes!AC91,1))</f>
        <v/>
      </c>
      <c r="AB84" s="54" t="str">
        <f>IF(ISBLANK(Paramètres!$B90),"",COUNTIF(Codes!AD91,1))</f>
        <v/>
      </c>
      <c r="AC84" s="54" t="str">
        <f>IF(ISBLANK(Paramètres!$B90),"",COUNTIF(Codes!AE91,1))</f>
        <v/>
      </c>
      <c r="AD84" s="54" t="str">
        <f>IF(ISBLANK(Paramètres!$B90),"",COUNTIF(Codes!AF91,1))</f>
        <v/>
      </c>
      <c r="AE84" s="54" t="str">
        <f>IF(ISBLANK(Paramètres!$B90),"",COUNTIF(Codes!AG91,1))</f>
        <v/>
      </c>
      <c r="AF84" s="54" t="str">
        <f>IF(ISBLANK(Paramètres!$B90),"",COUNTIF(Codes!AH91,1))</f>
        <v/>
      </c>
      <c r="AG84" s="54" t="str">
        <f>IF(ISBLANK(Paramètres!$B90),"",COUNTIF(Codes!AI91,1))</f>
        <v/>
      </c>
      <c r="AH84" s="54" t="str">
        <f>IF(ISBLANK(Paramètres!$B90),"",COUNTIF(Codes!AJ91,1))</f>
        <v/>
      </c>
      <c r="AI84" s="54" t="str">
        <f>IF(ISBLANK(Paramètres!$B90),"",COUNTIF(Codes!AK91,1))</f>
        <v/>
      </c>
      <c r="AJ84" s="54" t="str">
        <f>IF(ISBLANK(Paramètres!$B90),"",COUNTIF(Codes!AL91,1))</f>
        <v/>
      </c>
      <c r="AK84" s="54" t="str">
        <f>IF(ISBLANK(Paramètres!$B90),"",COUNTIF(Codes!AM91,1))</f>
        <v/>
      </c>
      <c r="AL84" s="54" t="str">
        <f>IF(ISBLANK(Paramètres!$B90),"",COUNTIF(Codes!AN91,1))</f>
        <v/>
      </c>
      <c r="AM84" s="54" t="str">
        <f>IF(ISBLANK(Paramètres!$B90),"",COUNTIF(Codes!AO91,1))</f>
        <v/>
      </c>
      <c r="AN84" s="54" t="str">
        <f>IF(ISBLANK(Paramètres!$B90),"",COUNTIF(Codes!AP91,1))</f>
        <v/>
      </c>
      <c r="AO84" s="54" t="str">
        <f>IF(ISBLANK(Paramètres!$B90),"",COUNTIF(Codes!AQ91,1))</f>
        <v/>
      </c>
      <c r="AP84" s="54" t="str">
        <f>IF(ISBLANK(Paramètres!$B90),"",COUNTIF(Codes!AR91,1))</f>
        <v/>
      </c>
      <c r="AQ84" s="54" t="str">
        <f>IF(ISBLANK(Paramètres!$B90),"",COUNTIF(Codes!AS91,1))</f>
        <v/>
      </c>
      <c r="AR84" s="54" t="str">
        <f>IF(ISBLANK(Paramètres!$B90),"",COUNTIF(Codes!AT91,1))</f>
        <v/>
      </c>
      <c r="AS84" s="54" t="str">
        <f>IF(ISBLANK(Paramètres!$B90),"",COUNTIF(Codes!AU91,1))</f>
        <v/>
      </c>
      <c r="AT84" s="54" t="str">
        <f>IF(ISBLANK(Paramètres!$B90),"",COUNTIF(Codes!AV91,1))</f>
        <v/>
      </c>
      <c r="AU84" s="54" t="str">
        <f>IF(ISBLANK(Paramètres!$B90),"",COUNTIF(Codes!AW91,1))</f>
        <v/>
      </c>
      <c r="AV84" s="54" t="str">
        <f>IF(ISBLANK(Paramètres!$B90),"",COUNTIF(Codes!AX91,1))</f>
        <v/>
      </c>
      <c r="AW84" s="54" t="str">
        <f>IF(ISBLANK(Paramètres!$B90),"",COUNTIF(Codes!AY91,1))</f>
        <v/>
      </c>
      <c r="AX84" s="54" t="str">
        <f>IF(ISBLANK(Paramètres!$B90),"",COUNTIF(Codes!AZ91,1))</f>
        <v/>
      </c>
      <c r="AY84" s="54" t="str">
        <f>IF(ISBLANK(Paramètres!$B90),"",COUNTIF(Codes!BA91,1))</f>
        <v/>
      </c>
      <c r="AZ84" s="54" t="str">
        <f>IF(ISBLANK(Paramètres!$B90),"",COUNTIF(Codes!BB91,1))</f>
        <v/>
      </c>
      <c r="BA84" s="54" t="str">
        <f>IF(ISBLANK(Paramètres!$B90),"",COUNTIF(Codes!BC91,1))</f>
        <v/>
      </c>
      <c r="BB84" s="54" t="str">
        <f>IF(ISBLANK(Paramètres!$B90),"",COUNTIF(Codes!BD91,1))</f>
        <v/>
      </c>
      <c r="BC84" s="54" t="str">
        <f>IF(ISBLANK(Paramètres!$B90),"",COUNTIF(Codes!BE91,1))</f>
        <v/>
      </c>
      <c r="BD84" s="54" t="str">
        <f>IF(ISBLANK(Paramètres!$B90),"",COUNTIF(Codes!BF91,1))</f>
        <v/>
      </c>
      <c r="BE84" s="54" t="str">
        <f>IF(ISBLANK(Paramètres!$B90),"",COUNTIF(Codes!BG91,1))</f>
        <v/>
      </c>
      <c r="BF84" s="54" t="str">
        <f>IF(ISBLANK(Paramètres!$B90),"",COUNTIF(Codes!BH91,1))</f>
        <v/>
      </c>
      <c r="BG84" s="54" t="str">
        <f>IF(ISBLANK(Paramètres!$B90),"",COUNTIF(Codes!BI91,1))</f>
        <v/>
      </c>
      <c r="BH84" s="54" t="str">
        <f>IF(ISBLANK(Paramètres!$B90),"",COUNTIF(Codes!BJ91,1))</f>
        <v/>
      </c>
      <c r="BI84" s="54" t="str">
        <f>IF(ISBLANK(Paramètres!$B90),"",COUNTIF(Codes!BK91,1))</f>
        <v/>
      </c>
      <c r="BJ84" s="54" t="str">
        <f>IF(ISBLANK(Paramètres!$B90),"",COUNTIF(Codes!BL91,1))</f>
        <v/>
      </c>
      <c r="BK84" s="54" t="str">
        <f>IF(ISBLANK(Paramètres!$B90),"",COUNTIF(Codes!BM91,1))</f>
        <v/>
      </c>
      <c r="BL84" s="54" t="str">
        <f>IF(ISBLANK(Paramètres!$B90),"",COUNTIF(Codes!BN91,1))</f>
        <v/>
      </c>
      <c r="BM84" s="54" t="str">
        <f>IF(ISBLANK(Paramètres!$B90),"",COUNTIF(Codes!BO91,1))</f>
        <v/>
      </c>
      <c r="BN84" s="54" t="str">
        <f>IF(ISBLANK(Paramètres!$B90),"",COUNTIF(Codes!BP91,1))</f>
        <v/>
      </c>
      <c r="BO84" s="54" t="str">
        <f>IF(ISBLANK(Paramètres!$B90),"",COUNTIF(Codes!BQ91,1))</f>
        <v/>
      </c>
      <c r="BP84" s="54" t="str">
        <f>IF(ISBLANK(Paramètres!$B90),"",COUNTIF(Codes!BR91,1))</f>
        <v/>
      </c>
      <c r="BQ84" s="54" t="str">
        <f>IF(ISBLANK(Paramètres!$B90),"",COUNTIF(Codes!BS91,1))</f>
        <v/>
      </c>
      <c r="BR84" s="54" t="str">
        <f>IF(ISBLANK(Paramètres!$B90),"",COUNTIF(Codes!BT91,1))</f>
        <v/>
      </c>
      <c r="BS84" s="54" t="str">
        <f>IF(ISBLANK(Paramètres!$B90),"",COUNTIF(Codes!BU91,1))</f>
        <v/>
      </c>
      <c r="BT84" s="54" t="str">
        <f>IF(ISBLANK(Paramètres!$B90),"",COUNTIF(Codes!BV91,1))</f>
        <v/>
      </c>
      <c r="BU84" s="54" t="str">
        <f>IF(ISBLANK(Paramètres!$B90),"",COUNTIF(Codes!BW91,1))</f>
        <v/>
      </c>
      <c r="BV84" s="54" t="str">
        <f>IF(ISBLANK(Paramètres!$B90),"",COUNTIF(Codes!BX91,1))</f>
        <v/>
      </c>
      <c r="BW84" s="54" t="str">
        <f>IF(ISBLANK(Paramètres!$B90),"",COUNTIF(Codes!BY91,1))</f>
        <v/>
      </c>
      <c r="BX84" s="54" t="str">
        <f>IF(ISBLANK(Paramètres!$B90),"",COUNTIF(Codes!BZ91,1))</f>
        <v/>
      </c>
      <c r="BY84" s="54" t="str">
        <f>IF(ISBLANK(Paramètres!$B90),"",COUNTIF(Codes!CA91,1))</f>
        <v/>
      </c>
      <c r="BZ84" s="54" t="str">
        <f>IF(ISBLANK(Paramètres!$B90),"",COUNTIF(Codes!CB91,1))</f>
        <v/>
      </c>
      <c r="CA84" s="54" t="str">
        <f>IF(ISBLANK(Paramètres!$B90),"",COUNTIF(Codes!CC91,1))</f>
        <v/>
      </c>
      <c r="CB84" s="54" t="str">
        <f>IF(ISBLANK(Paramètres!$B90),"",COUNTIF(Codes!CD91,1))</f>
        <v/>
      </c>
      <c r="CC84" s="54" t="str">
        <f>IF(ISBLANK(Paramètres!$B90),"",COUNTIF(Codes!CE91,1))</f>
        <v/>
      </c>
      <c r="CD84" s="54" t="str">
        <f>IF(ISBLANK(Paramètres!$B90),"",COUNTIF(Codes!CF91,1))</f>
        <v/>
      </c>
      <c r="CE84" s="54" t="str">
        <f>IF(ISBLANK(Paramètres!$B90),"",COUNTIF(Codes!CG91,1))</f>
        <v/>
      </c>
      <c r="CF84" s="54" t="str">
        <f>IF(ISBLANK(Paramètres!$B90),"",COUNTIF(Codes!CH91,1))</f>
        <v/>
      </c>
      <c r="CG84" s="54" t="str">
        <f>IF(ISBLANK(Paramètres!$B90),"",COUNTIF(Codes!CI91,1))</f>
        <v/>
      </c>
      <c r="CH84" s="54" t="str">
        <f>IF(ISBLANK(Paramètres!$B90),"",COUNTIF(Codes!CJ91,1))</f>
        <v/>
      </c>
      <c r="CI84" s="54" t="str">
        <f>IF(ISBLANK(Paramètres!$B90),"",COUNTIF(Codes!CK91,1))</f>
        <v/>
      </c>
      <c r="CJ84" s="54" t="str">
        <f>IF(ISBLANK(Paramètres!$B90),"",COUNTIF(Codes!CL91,1))</f>
        <v/>
      </c>
      <c r="CK84" s="54" t="str">
        <f>IF(ISBLANK(Paramètres!$B90),"",COUNTIF(Codes!CM91,1))</f>
        <v/>
      </c>
      <c r="CL84" s="54" t="str">
        <f>IF(ISBLANK(Paramètres!$B90),"",COUNTIF(Codes!CN91,1))</f>
        <v/>
      </c>
      <c r="CM84" s="54" t="str">
        <f>IF(ISBLANK(Paramètres!$B90),"",COUNTIF(Codes!CO91,1))</f>
        <v/>
      </c>
      <c r="CN84" s="54" t="str">
        <f>IF(ISBLANK(Paramètres!$B90),"",COUNTIF(Codes!CP91,1))</f>
        <v/>
      </c>
      <c r="CO84" s="54" t="str">
        <f>IF(ISBLANK(Paramètres!$B90),"",COUNTIF(Codes!CQ91,1))</f>
        <v/>
      </c>
      <c r="CP84" s="54" t="str">
        <f>IF(ISBLANK(Paramètres!$B90),"",COUNTIF(Codes!CR91,1))</f>
        <v/>
      </c>
      <c r="CQ84" s="54" t="str">
        <f>IF(ISBLANK(Paramètres!$B90),"",COUNTIF(Codes!CS91,1))</f>
        <v/>
      </c>
      <c r="CR84" s="54" t="str">
        <f>IF(ISBLANK(Paramètres!$B90),"",COUNTIF(Codes!CT91,1))</f>
        <v/>
      </c>
      <c r="CS84" s="54" t="str">
        <f>IF(ISBLANK(Paramètres!$B90),"",COUNTIF(Codes!CU91,1))</f>
        <v/>
      </c>
      <c r="CT84" s="54" t="str">
        <f>IF(ISBLANK(Paramètres!$B90),"",COUNTIF(Codes!CV91,1))</f>
        <v/>
      </c>
      <c r="CU84" s="54" t="str">
        <f>IF(ISBLANK(Paramètres!$B90),"",COUNTIF(Codes!CW91,1))</f>
        <v/>
      </c>
      <c r="CV84" s="54" t="str">
        <f>IF(ISBLANK(Paramètres!$B90),"",COUNTIF(Codes!CX91,1))</f>
        <v/>
      </c>
      <c r="CW84" s="54" t="str">
        <f>IF(ISBLANK(Paramètres!$B90),"",COUNTIF(Codes!CY91,1))</f>
        <v/>
      </c>
      <c r="CX84" s="54" t="str">
        <f>IF(ISBLANK(Paramètres!$B90),"",COUNTIF(Codes!CZ91,1))</f>
        <v/>
      </c>
      <c r="CY84" s="54" t="str">
        <f>IF(ISBLANK(Paramètres!$B90),"",COUNTIF(Codes!DA91,1))</f>
        <v/>
      </c>
      <c r="CZ84" s="54" t="str">
        <f>IF(ISBLANK(Paramètres!$B90),"",COUNTIF(Codes!DB91,1))</f>
        <v/>
      </c>
      <c r="DA84" s="54" t="str">
        <f>IF(ISBLANK(Paramètres!$B90),"",COUNTIF(Codes!DC91,1))</f>
        <v/>
      </c>
      <c r="DB84" s="54" t="str">
        <f>IF(ISBLANK(Paramètres!$B90),"",COUNTIF(Codes!DD91,1))</f>
        <v/>
      </c>
      <c r="DC84" s="54" t="str">
        <f>IF(ISBLANK(Paramètres!$B90),"",COUNTIF(Codes!DE91,1))</f>
        <v/>
      </c>
      <c r="DD84" s="54" t="str">
        <f>IF(ISBLANK(Paramètres!$B90),"",COUNTIF(Codes!DF91,1))</f>
        <v/>
      </c>
      <c r="DE84" s="54" t="str">
        <f>IF(ISBLANK(Paramètres!$B90),"",COUNTIF(Codes!DG91,1))</f>
        <v/>
      </c>
      <c r="DF84" s="54" t="str">
        <f>IF(ISBLANK(Paramètres!$B90),"",COUNTIF(Codes!DH91,1))</f>
        <v/>
      </c>
      <c r="DG84" s="54" t="str">
        <f>IF(ISBLANK(Paramètres!$B90),"",COUNTIF(Codes!DI91,1))</f>
        <v/>
      </c>
      <c r="DH84" s="54" t="str">
        <f>IF(ISBLANK(Paramètres!$B90),"",COUNTIF(Codes!DJ91,1))</f>
        <v/>
      </c>
      <c r="DI84" s="54" t="str">
        <f>IF(ISBLANK(Paramètres!$B90),"",COUNTIF(Codes!DK91,1))</f>
        <v/>
      </c>
      <c r="DJ84" s="54" t="str">
        <f>IF(ISBLANK(Paramètres!$B90),"",COUNTIF(Codes!DL91,1))</f>
        <v/>
      </c>
      <c r="DK84" s="54" t="str">
        <f>IF(ISBLANK(Paramètres!$B90),"",COUNTIF(Codes!DM91,1))</f>
        <v/>
      </c>
      <c r="DL84" s="54" t="str">
        <f>IF(ISBLANK(Paramètres!$B90),"",COUNTIF(Codes!DN91,1))</f>
        <v/>
      </c>
      <c r="DM84" s="54" t="str">
        <f>IF(ISBLANK(Paramètres!$B90),"",COUNTIF(Codes!DO91,1))</f>
        <v/>
      </c>
      <c r="DN84" s="54" t="str">
        <f>IF(ISBLANK(Paramètres!$B90),"",COUNTIF(Codes!DP91,1))</f>
        <v/>
      </c>
      <c r="DO84" s="54" t="str">
        <f>IF(ISBLANK(Paramètres!$B90),"",COUNTIF(Codes!DQ91,1))</f>
        <v/>
      </c>
      <c r="DP84" s="54" t="str">
        <f>IF(ISBLANK(Paramètres!$B90),"",COUNTIF(Codes!DR91,1))</f>
        <v/>
      </c>
      <c r="DQ84" s="54" t="str">
        <f>IF(ISBLANK(Paramètres!$B90),"",COUNTIF(Codes!DS91,1))</f>
        <v/>
      </c>
      <c r="DR84" s="54" t="str">
        <f>IF(ISBLANK(Paramètres!$B90),"",COUNTIF(Codes!DT91,1))</f>
        <v/>
      </c>
      <c r="DS84" s="54" t="str">
        <f>IF(ISBLANK(Paramètres!$B90),"",COUNTIF(Codes!DU91,1))</f>
        <v/>
      </c>
      <c r="DT84" s="54" t="str">
        <f>IF(ISBLANK(Paramètres!$B90),"",COUNTIF(Codes!DV91,1))</f>
        <v/>
      </c>
      <c r="DU84" s="54" t="str">
        <f>IF(ISBLANK(Paramètres!$B90),"",COUNTIF(Codes!DW91,1))</f>
        <v/>
      </c>
      <c r="DV84" s="54" t="str">
        <f>IF(ISBLANK(Paramètres!$B90),"",COUNTIF(Codes!DX91,1))</f>
        <v/>
      </c>
      <c r="DW84" s="54" t="str">
        <f>IF(ISBLANK(Paramètres!$B90),"",COUNTIF(Codes!DY91,1))</f>
        <v/>
      </c>
      <c r="DX84" s="54" t="str">
        <f>IF(ISBLANK(Paramètres!$B90),"",COUNTIF(Codes!DZ91,1))</f>
        <v/>
      </c>
      <c r="DY84" s="54" t="str">
        <f>IF(ISBLANK(Paramètres!$B90),"",COUNTIF(Codes!EA91,1))</f>
        <v/>
      </c>
      <c r="DZ84" s="54" t="str">
        <f>IF(ISBLANK(Paramètres!$B90),"",COUNTIF(Codes!EB91,1))</f>
        <v/>
      </c>
      <c r="EA84" s="54" t="str">
        <f>IF(ISBLANK(Paramètres!$B90),"",COUNTIF(Codes!EC91,1))</f>
        <v/>
      </c>
      <c r="EB84" s="54" t="str">
        <f>IF(ISBLANK(Paramètres!$B90),"",COUNTIF(Codes!ED91,1))</f>
        <v/>
      </c>
      <c r="EC84" s="54" t="str">
        <f>IF(ISBLANK(Paramètres!$B90),"",COUNTIF(Codes!EE91,1))</f>
        <v/>
      </c>
      <c r="ED84" s="54" t="str">
        <f>IF(ISBLANK(Paramètres!$B90),"",COUNTIF(Codes!EF91,1))</f>
        <v/>
      </c>
      <c r="EE84" s="54" t="str">
        <f>IF(ISBLANK(Paramètres!$B90),"",COUNTIF(Codes!EG91,1))</f>
        <v/>
      </c>
      <c r="EF84" s="54" t="str">
        <f>IF(ISBLANK(Paramètres!$B90),"",COUNTIF(Codes!EH91,1))</f>
        <v/>
      </c>
      <c r="EG84" s="54" t="str">
        <f>IF(ISBLANK(Paramètres!$B90),"",COUNTIF(Codes!EI91,1))</f>
        <v/>
      </c>
      <c r="EH84" s="54" t="str">
        <f>IF(ISBLANK(Paramètres!$B90),"",COUNTIF(Codes!EJ91,1))</f>
        <v/>
      </c>
      <c r="EI84" s="54" t="str">
        <f>IF(ISBLANK(Paramètres!$B90),"",COUNTIF(Codes!EK91,1))</f>
        <v/>
      </c>
      <c r="EJ84" s="54" t="str">
        <f>IF(ISBLANK(Paramètres!$B90),"",COUNTIF(Codes!EL91,1))</f>
        <v/>
      </c>
      <c r="EK84" s="54" t="str">
        <f>IF(ISBLANK(Paramètres!$B90),"",COUNTIF(Codes!EM91,1))</f>
        <v/>
      </c>
      <c r="EL84" s="54" t="str">
        <f>IF(ISBLANK(Paramètres!$B90),"",COUNTIF(Codes!EN91,1))</f>
        <v/>
      </c>
      <c r="EM84" s="54" t="str">
        <f>IF(ISBLANK(Paramètres!$B90),"",COUNTIF(Codes!EO91,1))</f>
        <v/>
      </c>
      <c r="EN84" s="54" t="str">
        <f>IF(ISBLANK(Paramètres!$B90),"",COUNTIF(Codes!EP91,1))</f>
        <v/>
      </c>
      <c r="EO84" s="54" t="str">
        <f>IF(ISBLANK(Paramètres!$B90),"",COUNTIF(Codes!EQ91,1))</f>
        <v/>
      </c>
      <c r="EP84" s="54" t="str">
        <f>IF(ISBLANK(Paramètres!$B90),"",COUNTIF(Codes!ER91,1))</f>
        <v/>
      </c>
      <c r="EQ84" s="54" t="str">
        <f>IF(ISBLANK(Paramètres!$B90),"",COUNTIF(Codes!ES91,1))</f>
        <v/>
      </c>
      <c r="ER84" s="54" t="str">
        <f>IF(ISBLANK(Paramètres!$B90),"",COUNTIF(Codes!ET91,1))</f>
        <v/>
      </c>
      <c r="ES84" s="54" t="str">
        <f>IF(ISBLANK(Paramètres!$B90),"",COUNTIF(Codes!EU91,1))</f>
        <v/>
      </c>
      <c r="ET84" s="54" t="str">
        <f>IF(ISBLANK(Paramètres!$B90),"",COUNTIF(Codes!EV91,1))</f>
        <v/>
      </c>
      <c r="EU84" s="54" t="str">
        <f>IF(ISBLANK(Paramètres!$B90),"",COUNTIF(Codes!EW91,1))</f>
        <v/>
      </c>
      <c r="EV84" s="54" t="str">
        <f>IF(ISBLANK(Paramètres!$B90),"",COUNTIF(Codes!EX91,1))</f>
        <v/>
      </c>
      <c r="EW84" s="54" t="str">
        <f>IF(ISBLANK(Paramètres!$B90),"",COUNTIF(Codes!EY91,1))</f>
        <v/>
      </c>
      <c r="EX84" s="54" t="str">
        <f>IF(ISBLANK(Paramètres!$B90),"",COUNTIF(Codes!EZ91,1))</f>
        <v/>
      </c>
      <c r="EY84" s="54" t="str">
        <f>IF(ISBLANK(Paramètres!$B90),"",COUNTIF(Codes!FA91,1))</f>
        <v/>
      </c>
      <c r="EZ84" s="54" t="str">
        <f>IF(ISBLANK(Paramètres!$B90),"",COUNTIF(Codes!FB91,1))</f>
        <v/>
      </c>
      <c r="FA84" s="54" t="str">
        <f>IF(ISBLANK(Paramètres!$B90),"",COUNTIF(Codes!FC91,1))</f>
        <v/>
      </c>
      <c r="FB84" s="54" t="str">
        <f>IF(ISBLANK(Paramètres!$B90),"",COUNTIF(Codes!FD91,1))</f>
        <v/>
      </c>
      <c r="FC84" s="54" t="str">
        <f>IF(ISBLANK(Paramètres!$B90),"",COUNTIF(Codes!FE91,1))</f>
        <v/>
      </c>
      <c r="FD84" s="54" t="str">
        <f>IF(ISBLANK(Paramètres!$B90),"",COUNTIF(Codes!FF91,1))</f>
        <v/>
      </c>
      <c r="FE84" s="54" t="str">
        <f>IF(ISBLANK(Paramètres!$B90),"",COUNTIF(Codes!FG91,1))</f>
        <v/>
      </c>
      <c r="FF84" s="54" t="str">
        <f>IF(ISBLANK(Paramètres!$B90),"",COUNTIF(Codes!FH91,1))</f>
        <v/>
      </c>
      <c r="FG84" s="54" t="str">
        <f>IF(ISBLANK(Paramètres!$B90),"",COUNTIF(Codes!FI91,1))</f>
        <v/>
      </c>
      <c r="FH84" s="54" t="str">
        <f>IF(ISBLANK(Paramètres!$B90),"",COUNTIF(Codes!FJ91,1))</f>
        <v/>
      </c>
      <c r="FI84" s="54" t="str">
        <f>IF(ISBLANK(Paramètres!$B90),"",COUNTIF(Codes!FK91,1))</f>
        <v/>
      </c>
      <c r="FJ84" s="54" t="str">
        <f>IF(ISBLANK(Paramètres!$B90),"",COUNTIF(Codes!FL91,1))</f>
        <v/>
      </c>
      <c r="FK84" s="54" t="str">
        <f>IF(ISBLANK(Paramètres!$B90),"",COUNTIF(Codes!FM91,1))</f>
        <v/>
      </c>
      <c r="FL84" s="54" t="str">
        <f>IF(ISBLANK(Paramètres!$B90),"",COUNTIF(Codes!FN91,1))</f>
        <v/>
      </c>
      <c r="FM84" s="54" t="str">
        <f>IF(ISBLANK(Paramètres!$B90),"",COUNTIF(Codes!FO91,1))</f>
        <v/>
      </c>
      <c r="FN84" s="54" t="str">
        <f>IF(ISBLANK(Paramètres!$B90),"",COUNTIF(Codes!FP91,1))</f>
        <v/>
      </c>
      <c r="FO84" s="54" t="str">
        <f>IF(ISBLANK(Paramètres!$B90),"",COUNTIF(Codes!FQ91,1))</f>
        <v/>
      </c>
      <c r="FP84" s="54" t="str">
        <f>IF(ISBLANK(Paramètres!$B90),"",COUNTIF(Codes!FR91,1))</f>
        <v/>
      </c>
      <c r="FQ84" s="54" t="str">
        <f>IF(ISBLANK(Paramètres!$B90),"",COUNTIF(Codes!FS91,1))</f>
        <v/>
      </c>
      <c r="FR84" s="54" t="str">
        <f>IF(ISBLANK(Paramètres!$B90),"",COUNTIF(Codes!FT91,1))</f>
        <v/>
      </c>
      <c r="FS84" s="54" t="str">
        <f>IF(ISBLANK(Paramètres!$B90),"",COUNTIF(Codes!FU91,1))</f>
        <v/>
      </c>
      <c r="FT84" s="54" t="str">
        <f>IF(ISBLANK(Paramètres!$B90),"",COUNTIF(Codes!FV91,1))</f>
        <v/>
      </c>
      <c r="FU84" s="54" t="str">
        <f>IF(ISBLANK(Paramètres!$B90),"",COUNTIF(Codes!FW91,1))</f>
        <v/>
      </c>
      <c r="FV84" s="54" t="str">
        <f>IF(ISBLANK(Paramètres!$B90),"",COUNTIF(Codes!FX91,1))</f>
        <v/>
      </c>
      <c r="FW84" s="54" t="str">
        <f>IF(ISBLANK(Paramètres!$B90),"",COUNTIF(Codes!FY91,1))</f>
        <v/>
      </c>
      <c r="FX84" s="54" t="str">
        <f>IF(ISBLANK(Paramètres!$B90),"",COUNTIF(Codes!FZ91,1))</f>
        <v/>
      </c>
      <c r="FY84" s="54" t="str">
        <f>IF(ISBLANK(Paramètres!$B90),"",COUNTIF(Codes!GA91,1))</f>
        <v/>
      </c>
      <c r="FZ84" s="54" t="str">
        <f>IF(ISBLANK(Paramètres!$B90),"",COUNTIF(Codes!GB91,1))</f>
        <v/>
      </c>
      <c r="GA84" s="54" t="str">
        <f>IF(ISBLANK(Paramètres!$B90),"",COUNTIF(Codes!GC91,1))</f>
        <v/>
      </c>
      <c r="GB84" s="54" t="str">
        <f>IF(ISBLANK(Paramètres!$B90),"",COUNTIF(Codes!GD91,1))</f>
        <v/>
      </c>
      <c r="GC84" s="54" t="str">
        <f>IF(ISBLANK(Paramètres!$B90),"",COUNTIF(Codes!GE91,1))</f>
        <v/>
      </c>
      <c r="GD84" s="54" t="str">
        <f>IF(ISBLANK(Paramètres!$B90),"",COUNTIF(Codes!GF91,1))</f>
        <v/>
      </c>
      <c r="GE84" s="54" t="str">
        <f>IF(ISBLANK(Paramètres!$B90),"",COUNTIF(Codes!GG91,1))</f>
        <v/>
      </c>
      <c r="GF84" s="54" t="str">
        <f>IF(ISBLANK(Paramètres!$B90),"",COUNTIF(Codes!GH91,1))</f>
        <v/>
      </c>
      <c r="GG84" s="54" t="str">
        <f>IF(ISBLANK(Paramètres!$B90),"",COUNTIF(Codes!GI91,1))</f>
        <v/>
      </c>
      <c r="GH84" s="54" t="str">
        <f>IF(ISBLANK(Paramètres!$B90),"",COUNTIF(Codes!GJ91,1))</f>
        <v/>
      </c>
      <c r="GI84" s="54" t="str">
        <f>IF(ISBLANK(Paramètres!$B90),"",COUNTIF(Codes!GK91,1))</f>
        <v/>
      </c>
      <c r="GJ84" s="54" t="str">
        <f>IF(ISBLANK(Paramètres!$B90),"",COUNTIF(Codes!GL91,1))</f>
        <v/>
      </c>
      <c r="GK84" s="54" t="str">
        <f>IF(ISBLANK(Paramètres!$B90),"",COUNTIF(Codes!GM91,1))</f>
        <v/>
      </c>
      <c r="GL84" s="54" t="str">
        <f>IF(ISBLANK(Paramètres!$B90),"",COUNTIF(Codes!GN91,1))</f>
        <v/>
      </c>
      <c r="GM84" s="54" t="str">
        <f>IF(ISBLANK(Paramètres!B90),"",AVERAGE(B84:CX84))</f>
        <v/>
      </c>
      <c r="GN84" s="54" t="str">
        <f>IF(ISBLANK(Paramètres!B90),"",AVERAGE(CY84:GL84))</f>
        <v/>
      </c>
      <c r="GO84" s="54" t="str">
        <f>IF(ISBLANK(Paramètres!B90),"",AVERAGE(C84:GL84))</f>
        <v/>
      </c>
      <c r="GP84" s="54" t="str">
        <f>IF(ISBLANK(Paramètres!B90),"",AVERAGE(CY84:DZ84))</f>
        <v/>
      </c>
      <c r="GQ84" s="54" t="str">
        <f>IF(ISBLANK(Paramètres!B90),"",AVERAGE(EA84:FK84))</f>
        <v/>
      </c>
      <c r="GR84" s="54" t="str">
        <f>IF(ISBLANK(Paramètres!B90),"",AVERAGE(FL84:FW84))</f>
        <v/>
      </c>
      <c r="GS84" s="54" t="str">
        <f>IF(ISBLANK(Paramètres!B90),"",AVERAGE(FX84:GL84))</f>
        <v/>
      </c>
      <c r="GT84" s="54" t="str">
        <f>IF(ISBLANK(Paramètres!B90),"",AVERAGE(Calculs!M84:R84,Calculs!AN84:AY84,Calculs!BE84:BI84,Calculs!BT84:BX84,Calculs!CD84:CO84))</f>
        <v/>
      </c>
      <c r="GU84" s="54" t="str">
        <f>IF(ISBLANK(Paramètres!B90),"",AVERAGE(Calculs!AI84:AM84,Calculs!BJ84:BP84,Calculs!BY84:CC84))</f>
        <v/>
      </c>
      <c r="GV84" s="54" t="str">
        <f>IF(ISBLANK(Paramètres!B90),"",AVERAGE(Calculs!B84:L84,Calculs!S84:AH84,Calculs!AZ84:BD84,Calculs!BQ84:BS84))</f>
        <v/>
      </c>
      <c r="GW84" s="54" t="str">
        <f>IF(ISBLANK(Paramètres!B90),"",AVERAGE(CP84:CX84))</f>
        <v/>
      </c>
    </row>
    <row r="85" spans="1:205" s="23" customFormat="1" ht="24" customHeight="1" thickBot="1" x14ac:dyDescent="0.4">
      <c r="A85" s="266" t="str">
        <f>Codes!C92</f>
        <v/>
      </c>
      <c r="B85" s="54" t="str">
        <f>IF(ISBLANK(Paramètres!$B91),"",COUNTIF(Codes!D92,1))</f>
        <v/>
      </c>
      <c r="C85" s="54" t="str">
        <f>IF(ISBLANK(Paramètres!$B91),"",COUNTIF(Codes!E92,1))</f>
        <v/>
      </c>
      <c r="D85" s="54" t="str">
        <f>IF(ISBLANK(Paramètres!$B91),"",COUNTIF(Codes!F92,1))</f>
        <v/>
      </c>
      <c r="E85" s="54" t="str">
        <f>IF(ISBLANK(Paramètres!$B91),"",COUNTIF(Codes!G92,1))</f>
        <v/>
      </c>
      <c r="F85" s="54" t="str">
        <f>IF(ISBLANK(Paramètres!$B91),"",COUNTIF(Codes!H92,1))</f>
        <v/>
      </c>
      <c r="G85" s="54" t="str">
        <f>IF(ISBLANK(Paramètres!$B91),"",COUNTIF(Codes!I92,1))</f>
        <v/>
      </c>
      <c r="H85" s="54" t="str">
        <f>IF(ISBLANK(Paramètres!$B91),"",COUNTIF(Codes!J92,1))</f>
        <v/>
      </c>
      <c r="I85" s="54" t="str">
        <f>IF(ISBLANK(Paramètres!$B91),"",COUNTIF(Codes!K92,1))</f>
        <v/>
      </c>
      <c r="J85" s="54" t="str">
        <f>IF(ISBLANK(Paramètres!$B91),"",COUNTIF(Codes!L92,1))</f>
        <v/>
      </c>
      <c r="K85" s="54" t="str">
        <f>IF(ISBLANK(Paramètres!$B91),"",COUNTIF(Codes!M92,1))</f>
        <v/>
      </c>
      <c r="L85" s="54" t="str">
        <f>IF(ISBLANK(Paramètres!$B91),"",COUNTIF(Codes!N92,1))</f>
        <v/>
      </c>
      <c r="M85" s="54" t="str">
        <f>IF(ISBLANK(Paramètres!$B91),"",COUNTIF(Codes!O92,1))</f>
        <v/>
      </c>
      <c r="N85" s="54" t="str">
        <f>IF(ISBLANK(Paramètres!$B91),"",COUNTIF(Codes!P92,1))</f>
        <v/>
      </c>
      <c r="O85" s="54" t="str">
        <f>IF(ISBLANK(Paramètres!$B91),"",COUNTIF(Codes!Q92,1))</f>
        <v/>
      </c>
      <c r="P85" s="54" t="str">
        <f>IF(ISBLANK(Paramètres!$B91),"",COUNTIF(Codes!R92,1))</f>
        <v/>
      </c>
      <c r="Q85" s="54" t="str">
        <f>IF(ISBLANK(Paramètres!$B91),"",COUNTIF(Codes!S92,1))</f>
        <v/>
      </c>
      <c r="R85" s="54" t="str">
        <f>IF(ISBLANK(Paramètres!$B91),"",COUNTIF(Codes!T92,1))</f>
        <v/>
      </c>
      <c r="S85" s="54" t="str">
        <f>IF(ISBLANK(Paramètres!$B91),"",COUNTIF(Codes!U92,1))</f>
        <v/>
      </c>
      <c r="T85" s="54" t="str">
        <f>IF(ISBLANK(Paramètres!$B91),"",COUNTIF(Codes!V92,1))</f>
        <v/>
      </c>
      <c r="U85" s="54" t="str">
        <f>IF(ISBLANK(Paramètres!$B91),"",COUNTIF(Codes!W92,1))</f>
        <v/>
      </c>
      <c r="V85" s="54" t="str">
        <f>IF(ISBLANK(Paramètres!$B91),"",COUNTIF(Codes!X92,1))</f>
        <v/>
      </c>
      <c r="W85" s="54" t="str">
        <f>IF(ISBLANK(Paramètres!$B91),"",COUNTIF(Codes!Y92,1))</f>
        <v/>
      </c>
      <c r="X85" s="54" t="str">
        <f>IF(ISBLANK(Paramètres!$B91),"",COUNTIF(Codes!Z92,1))</f>
        <v/>
      </c>
      <c r="Y85" s="54" t="str">
        <f>IF(ISBLANK(Paramètres!$B91),"",COUNTIF(Codes!AA92,1))</f>
        <v/>
      </c>
      <c r="Z85" s="54" t="str">
        <f>IF(ISBLANK(Paramètres!$B91),"",COUNTIF(Codes!AB92,1))</f>
        <v/>
      </c>
      <c r="AA85" s="54" t="str">
        <f>IF(ISBLANK(Paramètres!$B91),"",COUNTIF(Codes!AC92,1))</f>
        <v/>
      </c>
      <c r="AB85" s="54" t="str">
        <f>IF(ISBLANK(Paramètres!$B91),"",COUNTIF(Codes!AD92,1))</f>
        <v/>
      </c>
      <c r="AC85" s="54" t="str">
        <f>IF(ISBLANK(Paramètres!$B91),"",COUNTIF(Codes!AE92,1))</f>
        <v/>
      </c>
      <c r="AD85" s="54" t="str">
        <f>IF(ISBLANK(Paramètres!$B91),"",COUNTIF(Codes!AF92,1))</f>
        <v/>
      </c>
      <c r="AE85" s="54" t="str">
        <f>IF(ISBLANK(Paramètres!$B91),"",COUNTIF(Codes!AG92,1))</f>
        <v/>
      </c>
      <c r="AF85" s="54" t="str">
        <f>IF(ISBLANK(Paramètres!$B91),"",COUNTIF(Codes!AH92,1))</f>
        <v/>
      </c>
      <c r="AG85" s="54" t="str">
        <f>IF(ISBLANK(Paramètres!$B91),"",COUNTIF(Codes!AI92,1))</f>
        <v/>
      </c>
      <c r="AH85" s="54" t="str">
        <f>IF(ISBLANK(Paramètres!$B91),"",COUNTIF(Codes!AJ92,1))</f>
        <v/>
      </c>
      <c r="AI85" s="54" t="str">
        <f>IF(ISBLANK(Paramètres!$B91),"",COUNTIF(Codes!AK92,1))</f>
        <v/>
      </c>
      <c r="AJ85" s="54" t="str">
        <f>IF(ISBLANK(Paramètres!$B91),"",COUNTIF(Codes!AL92,1))</f>
        <v/>
      </c>
      <c r="AK85" s="54" t="str">
        <f>IF(ISBLANK(Paramètres!$B91),"",COUNTIF(Codes!AM92,1))</f>
        <v/>
      </c>
      <c r="AL85" s="54" t="str">
        <f>IF(ISBLANK(Paramètres!$B91),"",COUNTIF(Codes!AN92,1))</f>
        <v/>
      </c>
      <c r="AM85" s="54" t="str">
        <f>IF(ISBLANK(Paramètres!$B91),"",COUNTIF(Codes!AO92,1))</f>
        <v/>
      </c>
      <c r="AN85" s="54" t="str">
        <f>IF(ISBLANK(Paramètres!$B91),"",COUNTIF(Codes!AP92,1))</f>
        <v/>
      </c>
      <c r="AO85" s="54" t="str">
        <f>IF(ISBLANK(Paramètres!$B91),"",COUNTIF(Codes!AQ92,1))</f>
        <v/>
      </c>
      <c r="AP85" s="54" t="str">
        <f>IF(ISBLANK(Paramètres!$B91),"",COUNTIF(Codes!AR92,1))</f>
        <v/>
      </c>
      <c r="AQ85" s="54" t="str">
        <f>IF(ISBLANK(Paramètres!$B91),"",COUNTIF(Codes!AS92,1))</f>
        <v/>
      </c>
      <c r="AR85" s="54" t="str">
        <f>IF(ISBLANK(Paramètres!$B91),"",COUNTIF(Codes!AT92,1))</f>
        <v/>
      </c>
      <c r="AS85" s="54" t="str">
        <f>IF(ISBLANK(Paramètres!$B91),"",COUNTIF(Codes!AU92,1))</f>
        <v/>
      </c>
      <c r="AT85" s="54" t="str">
        <f>IF(ISBLANK(Paramètres!$B91),"",COUNTIF(Codes!AV92,1))</f>
        <v/>
      </c>
      <c r="AU85" s="54" t="str">
        <f>IF(ISBLANK(Paramètres!$B91),"",COUNTIF(Codes!AW92,1))</f>
        <v/>
      </c>
      <c r="AV85" s="54" t="str">
        <f>IF(ISBLANK(Paramètres!$B91),"",COUNTIF(Codes!AX92,1))</f>
        <v/>
      </c>
      <c r="AW85" s="54" t="str">
        <f>IF(ISBLANK(Paramètres!$B91),"",COUNTIF(Codes!AY92,1))</f>
        <v/>
      </c>
      <c r="AX85" s="54" t="str">
        <f>IF(ISBLANK(Paramètres!$B91),"",COUNTIF(Codes!AZ92,1))</f>
        <v/>
      </c>
      <c r="AY85" s="54" t="str">
        <f>IF(ISBLANK(Paramètres!$B91),"",COUNTIF(Codes!BA92,1))</f>
        <v/>
      </c>
      <c r="AZ85" s="54" t="str">
        <f>IF(ISBLANK(Paramètres!$B91),"",COUNTIF(Codes!BB92,1))</f>
        <v/>
      </c>
      <c r="BA85" s="54" t="str">
        <f>IF(ISBLANK(Paramètres!$B91),"",COUNTIF(Codes!BC92,1))</f>
        <v/>
      </c>
      <c r="BB85" s="54" t="str">
        <f>IF(ISBLANK(Paramètres!$B91),"",COUNTIF(Codes!BD92,1))</f>
        <v/>
      </c>
      <c r="BC85" s="54" t="str">
        <f>IF(ISBLANK(Paramètres!$B91),"",COUNTIF(Codes!BE92,1))</f>
        <v/>
      </c>
      <c r="BD85" s="54" t="str">
        <f>IF(ISBLANK(Paramètres!$B91),"",COUNTIF(Codes!BF92,1))</f>
        <v/>
      </c>
      <c r="BE85" s="54" t="str">
        <f>IF(ISBLANK(Paramètres!$B91),"",COUNTIF(Codes!BG92,1))</f>
        <v/>
      </c>
      <c r="BF85" s="54" t="str">
        <f>IF(ISBLANK(Paramètres!$B91),"",COUNTIF(Codes!BH92,1))</f>
        <v/>
      </c>
      <c r="BG85" s="54" t="str">
        <f>IF(ISBLANK(Paramètres!$B91),"",COUNTIF(Codes!BI92,1))</f>
        <v/>
      </c>
      <c r="BH85" s="54" t="str">
        <f>IF(ISBLANK(Paramètres!$B91),"",COUNTIF(Codes!BJ92,1))</f>
        <v/>
      </c>
      <c r="BI85" s="54" t="str">
        <f>IF(ISBLANK(Paramètres!$B91),"",COUNTIF(Codes!BK92,1))</f>
        <v/>
      </c>
      <c r="BJ85" s="54" t="str">
        <f>IF(ISBLANK(Paramètres!$B91),"",COUNTIF(Codes!BL92,1))</f>
        <v/>
      </c>
      <c r="BK85" s="54" t="str">
        <f>IF(ISBLANK(Paramètres!$B91),"",COUNTIF(Codes!BM92,1))</f>
        <v/>
      </c>
      <c r="BL85" s="54" t="str">
        <f>IF(ISBLANK(Paramètres!$B91),"",COUNTIF(Codes!BN92,1))</f>
        <v/>
      </c>
      <c r="BM85" s="54" t="str">
        <f>IF(ISBLANK(Paramètres!$B91),"",COUNTIF(Codes!BO92,1))</f>
        <v/>
      </c>
      <c r="BN85" s="54" t="str">
        <f>IF(ISBLANK(Paramètres!$B91),"",COUNTIF(Codes!BP92,1))</f>
        <v/>
      </c>
      <c r="BO85" s="54" t="str">
        <f>IF(ISBLANK(Paramètres!$B91),"",COUNTIF(Codes!BQ92,1))</f>
        <v/>
      </c>
      <c r="BP85" s="54" t="str">
        <f>IF(ISBLANK(Paramètres!$B91),"",COUNTIF(Codes!BR92,1))</f>
        <v/>
      </c>
      <c r="BQ85" s="54" t="str">
        <f>IF(ISBLANK(Paramètres!$B91),"",COUNTIF(Codes!BS92,1))</f>
        <v/>
      </c>
      <c r="BR85" s="54" t="str">
        <f>IF(ISBLANK(Paramètres!$B91),"",COUNTIF(Codes!BT92,1))</f>
        <v/>
      </c>
      <c r="BS85" s="54" t="str">
        <f>IF(ISBLANK(Paramètres!$B91),"",COUNTIF(Codes!BU92,1))</f>
        <v/>
      </c>
      <c r="BT85" s="54" t="str">
        <f>IF(ISBLANK(Paramètres!$B91),"",COUNTIF(Codes!BV92,1))</f>
        <v/>
      </c>
      <c r="BU85" s="54" t="str">
        <f>IF(ISBLANK(Paramètres!$B91),"",COUNTIF(Codes!BW92,1))</f>
        <v/>
      </c>
      <c r="BV85" s="54" t="str">
        <f>IF(ISBLANK(Paramètres!$B91),"",COUNTIF(Codes!BX92,1))</f>
        <v/>
      </c>
      <c r="BW85" s="54" t="str">
        <f>IF(ISBLANK(Paramètres!$B91),"",COUNTIF(Codes!BY92,1))</f>
        <v/>
      </c>
      <c r="BX85" s="54" t="str">
        <f>IF(ISBLANK(Paramètres!$B91),"",COUNTIF(Codes!BZ92,1))</f>
        <v/>
      </c>
      <c r="BY85" s="54" t="str">
        <f>IF(ISBLANK(Paramètres!$B91),"",COUNTIF(Codes!CA92,1))</f>
        <v/>
      </c>
      <c r="BZ85" s="54" t="str">
        <f>IF(ISBLANK(Paramètres!$B91),"",COUNTIF(Codes!CB92,1))</f>
        <v/>
      </c>
      <c r="CA85" s="54" t="str">
        <f>IF(ISBLANK(Paramètres!$B91),"",COUNTIF(Codes!CC92,1))</f>
        <v/>
      </c>
      <c r="CB85" s="54" t="str">
        <f>IF(ISBLANK(Paramètres!$B91),"",COUNTIF(Codes!CD92,1))</f>
        <v/>
      </c>
      <c r="CC85" s="54" t="str">
        <f>IF(ISBLANK(Paramètres!$B91),"",COUNTIF(Codes!CE92,1))</f>
        <v/>
      </c>
      <c r="CD85" s="54" t="str">
        <f>IF(ISBLANK(Paramètres!$B91),"",COUNTIF(Codes!CF92,1))</f>
        <v/>
      </c>
      <c r="CE85" s="54" t="str">
        <f>IF(ISBLANK(Paramètres!$B91),"",COUNTIF(Codes!CG92,1))</f>
        <v/>
      </c>
      <c r="CF85" s="54" t="str">
        <f>IF(ISBLANK(Paramètres!$B91),"",COUNTIF(Codes!CH92,1))</f>
        <v/>
      </c>
      <c r="CG85" s="54" t="str">
        <f>IF(ISBLANK(Paramètres!$B91),"",COUNTIF(Codes!CI92,1))</f>
        <v/>
      </c>
      <c r="CH85" s="54" t="str">
        <f>IF(ISBLANK(Paramètres!$B91),"",COUNTIF(Codes!CJ92,1))</f>
        <v/>
      </c>
      <c r="CI85" s="54" t="str">
        <f>IF(ISBLANK(Paramètres!$B91),"",COUNTIF(Codes!CK92,1))</f>
        <v/>
      </c>
      <c r="CJ85" s="54" t="str">
        <f>IF(ISBLANK(Paramètres!$B91),"",COUNTIF(Codes!CL92,1))</f>
        <v/>
      </c>
      <c r="CK85" s="54" t="str">
        <f>IF(ISBLANK(Paramètres!$B91),"",COUNTIF(Codes!CM92,1))</f>
        <v/>
      </c>
      <c r="CL85" s="54" t="str">
        <f>IF(ISBLANK(Paramètres!$B91),"",COUNTIF(Codes!CN92,1))</f>
        <v/>
      </c>
      <c r="CM85" s="54" t="str">
        <f>IF(ISBLANK(Paramètres!$B91),"",COUNTIF(Codes!CO92,1))</f>
        <v/>
      </c>
      <c r="CN85" s="54" t="str">
        <f>IF(ISBLANK(Paramètres!$B91),"",COUNTIF(Codes!CP92,1))</f>
        <v/>
      </c>
      <c r="CO85" s="54" t="str">
        <f>IF(ISBLANK(Paramètres!$B91),"",COUNTIF(Codes!CQ92,1))</f>
        <v/>
      </c>
      <c r="CP85" s="54" t="str">
        <f>IF(ISBLANK(Paramètres!$B91),"",COUNTIF(Codes!CR92,1))</f>
        <v/>
      </c>
      <c r="CQ85" s="54" t="str">
        <f>IF(ISBLANK(Paramètres!$B91),"",COUNTIF(Codes!CS92,1))</f>
        <v/>
      </c>
      <c r="CR85" s="54" t="str">
        <f>IF(ISBLANK(Paramètres!$B91),"",COUNTIF(Codes!CT92,1))</f>
        <v/>
      </c>
      <c r="CS85" s="54" t="str">
        <f>IF(ISBLANK(Paramètres!$B91),"",COUNTIF(Codes!CU92,1))</f>
        <v/>
      </c>
      <c r="CT85" s="54" t="str">
        <f>IF(ISBLANK(Paramètres!$B91),"",COUNTIF(Codes!CV92,1))</f>
        <v/>
      </c>
      <c r="CU85" s="54" t="str">
        <f>IF(ISBLANK(Paramètres!$B91),"",COUNTIF(Codes!CW92,1))</f>
        <v/>
      </c>
      <c r="CV85" s="54" t="str">
        <f>IF(ISBLANK(Paramètres!$B91),"",COUNTIF(Codes!CX92,1))</f>
        <v/>
      </c>
      <c r="CW85" s="54" t="str">
        <f>IF(ISBLANK(Paramètres!$B91),"",COUNTIF(Codes!CY92,1))</f>
        <v/>
      </c>
      <c r="CX85" s="54" t="str">
        <f>IF(ISBLANK(Paramètres!$B91),"",COUNTIF(Codes!CZ92,1))</f>
        <v/>
      </c>
      <c r="CY85" s="54" t="str">
        <f>IF(ISBLANK(Paramètres!$B91),"",COUNTIF(Codes!DA92,1))</f>
        <v/>
      </c>
      <c r="CZ85" s="54" t="str">
        <f>IF(ISBLANK(Paramètres!$B91),"",COUNTIF(Codes!DB92,1))</f>
        <v/>
      </c>
      <c r="DA85" s="54" t="str">
        <f>IF(ISBLANK(Paramètres!$B91),"",COUNTIF(Codes!DC92,1))</f>
        <v/>
      </c>
      <c r="DB85" s="54" t="str">
        <f>IF(ISBLANK(Paramètres!$B91),"",COUNTIF(Codes!DD92,1))</f>
        <v/>
      </c>
      <c r="DC85" s="54" t="str">
        <f>IF(ISBLANK(Paramètres!$B91),"",COUNTIF(Codes!DE92,1))</f>
        <v/>
      </c>
      <c r="DD85" s="54" t="str">
        <f>IF(ISBLANK(Paramètres!$B91),"",COUNTIF(Codes!DF92,1))</f>
        <v/>
      </c>
      <c r="DE85" s="54" t="str">
        <f>IF(ISBLANK(Paramètres!$B91),"",COUNTIF(Codes!DG92,1))</f>
        <v/>
      </c>
      <c r="DF85" s="54" t="str">
        <f>IF(ISBLANK(Paramètres!$B91),"",COUNTIF(Codes!DH92,1))</f>
        <v/>
      </c>
      <c r="DG85" s="54" t="str">
        <f>IF(ISBLANK(Paramètres!$B91),"",COUNTIF(Codes!DI92,1))</f>
        <v/>
      </c>
      <c r="DH85" s="54" t="str">
        <f>IF(ISBLANK(Paramètres!$B91),"",COUNTIF(Codes!DJ92,1))</f>
        <v/>
      </c>
      <c r="DI85" s="54" t="str">
        <f>IF(ISBLANK(Paramètres!$B91),"",COUNTIF(Codes!DK92,1))</f>
        <v/>
      </c>
      <c r="DJ85" s="54" t="str">
        <f>IF(ISBLANK(Paramètres!$B91),"",COUNTIF(Codes!DL92,1))</f>
        <v/>
      </c>
      <c r="DK85" s="54" t="str">
        <f>IF(ISBLANK(Paramètres!$B91),"",COUNTIF(Codes!DM92,1))</f>
        <v/>
      </c>
      <c r="DL85" s="54" t="str">
        <f>IF(ISBLANK(Paramètres!$B91),"",COUNTIF(Codes!DN92,1))</f>
        <v/>
      </c>
      <c r="DM85" s="54" t="str">
        <f>IF(ISBLANK(Paramètres!$B91),"",COUNTIF(Codes!DO92,1))</f>
        <v/>
      </c>
      <c r="DN85" s="54" t="str">
        <f>IF(ISBLANK(Paramètres!$B91),"",COUNTIF(Codes!DP92,1))</f>
        <v/>
      </c>
      <c r="DO85" s="54" t="str">
        <f>IF(ISBLANK(Paramètres!$B91),"",COUNTIF(Codes!DQ92,1))</f>
        <v/>
      </c>
      <c r="DP85" s="54" t="str">
        <f>IF(ISBLANK(Paramètres!$B91),"",COUNTIF(Codes!DR92,1))</f>
        <v/>
      </c>
      <c r="DQ85" s="54" t="str">
        <f>IF(ISBLANK(Paramètres!$B91),"",COUNTIF(Codes!DS92,1))</f>
        <v/>
      </c>
      <c r="DR85" s="54" t="str">
        <f>IF(ISBLANK(Paramètres!$B91),"",COUNTIF(Codes!DT92,1))</f>
        <v/>
      </c>
      <c r="DS85" s="54" t="str">
        <f>IF(ISBLANK(Paramètres!$B91),"",COUNTIF(Codes!DU92,1))</f>
        <v/>
      </c>
      <c r="DT85" s="54" t="str">
        <f>IF(ISBLANK(Paramètres!$B91),"",COUNTIF(Codes!DV92,1))</f>
        <v/>
      </c>
      <c r="DU85" s="54" t="str">
        <f>IF(ISBLANK(Paramètres!$B91),"",COUNTIF(Codes!DW92,1))</f>
        <v/>
      </c>
      <c r="DV85" s="54" t="str">
        <f>IF(ISBLANK(Paramètres!$B91),"",COUNTIF(Codes!DX92,1))</f>
        <v/>
      </c>
      <c r="DW85" s="54" t="str">
        <f>IF(ISBLANK(Paramètres!$B91),"",COUNTIF(Codes!DY92,1))</f>
        <v/>
      </c>
      <c r="DX85" s="54" t="str">
        <f>IF(ISBLANK(Paramètres!$B91),"",COUNTIF(Codes!DZ92,1))</f>
        <v/>
      </c>
      <c r="DY85" s="54" t="str">
        <f>IF(ISBLANK(Paramètres!$B91),"",COUNTIF(Codes!EA92,1))</f>
        <v/>
      </c>
      <c r="DZ85" s="54" t="str">
        <f>IF(ISBLANK(Paramètres!$B91),"",COUNTIF(Codes!EB92,1))</f>
        <v/>
      </c>
      <c r="EA85" s="54" t="str">
        <f>IF(ISBLANK(Paramètres!$B91),"",COUNTIF(Codes!EC92,1))</f>
        <v/>
      </c>
      <c r="EB85" s="54" t="str">
        <f>IF(ISBLANK(Paramètres!$B91),"",COUNTIF(Codes!ED92,1))</f>
        <v/>
      </c>
      <c r="EC85" s="54" t="str">
        <f>IF(ISBLANK(Paramètres!$B91),"",COUNTIF(Codes!EE92,1))</f>
        <v/>
      </c>
      <c r="ED85" s="54" t="str">
        <f>IF(ISBLANK(Paramètres!$B91),"",COUNTIF(Codes!EF92,1))</f>
        <v/>
      </c>
      <c r="EE85" s="54" t="str">
        <f>IF(ISBLANK(Paramètres!$B91),"",COUNTIF(Codes!EG92,1))</f>
        <v/>
      </c>
      <c r="EF85" s="54" t="str">
        <f>IF(ISBLANK(Paramètres!$B91),"",COUNTIF(Codes!EH92,1))</f>
        <v/>
      </c>
      <c r="EG85" s="54" t="str">
        <f>IF(ISBLANK(Paramètres!$B91),"",COUNTIF(Codes!EI92,1))</f>
        <v/>
      </c>
      <c r="EH85" s="54" t="str">
        <f>IF(ISBLANK(Paramètres!$B91),"",COUNTIF(Codes!EJ92,1))</f>
        <v/>
      </c>
      <c r="EI85" s="54" t="str">
        <f>IF(ISBLANK(Paramètres!$B91),"",COUNTIF(Codes!EK92,1))</f>
        <v/>
      </c>
      <c r="EJ85" s="54" t="str">
        <f>IF(ISBLANK(Paramètres!$B91),"",COUNTIF(Codes!EL92,1))</f>
        <v/>
      </c>
      <c r="EK85" s="54" t="str">
        <f>IF(ISBLANK(Paramètres!$B91),"",COUNTIF(Codes!EM92,1))</f>
        <v/>
      </c>
      <c r="EL85" s="54" t="str">
        <f>IF(ISBLANK(Paramètres!$B91),"",COUNTIF(Codes!EN92,1))</f>
        <v/>
      </c>
      <c r="EM85" s="54" t="str">
        <f>IF(ISBLANK(Paramètres!$B91),"",COUNTIF(Codes!EO92,1))</f>
        <v/>
      </c>
      <c r="EN85" s="54" t="str">
        <f>IF(ISBLANK(Paramètres!$B91),"",COUNTIF(Codes!EP92,1))</f>
        <v/>
      </c>
      <c r="EO85" s="54" t="str">
        <f>IF(ISBLANK(Paramètres!$B91),"",COUNTIF(Codes!EQ92,1))</f>
        <v/>
      </c>
      <c r="EP85" s="54" t="str">
        <f>IF(ISBLANK(Paramètres!$B91),"",COUNTIF(Codes!ER92,1))</f>
        <v/>
      </c>
      <c r="EQ85" s="54" t="str">
        <f>IF(ISBLANK(Paramètres!$B91),"",COUNTIF(Codes!ES92,1))</f>
        <v/>
      </c>
      <c r="ER85" s="54" t="str">
        <f>IF(ISBLANK(Paramètres!$B91),"",COUNTIF(Codes!ET92,1))</f>
        <v/>
      </c>
      <c r="ES85" s="54" t="str">
        <f>IF(ISBLANK(Paramètres!$B91),"",COUNTIF(Codes!EU92,1))</f>
        <v/>
      </c>
      <c r="ET85" s="54" t="str">
        <f>IF(ISBLANK(Paramètres!$B91),"",COUNTIF(Codes!EV92,1))</f>
        <v/>
      </c>
      <c r="EU85" s="54" t="str">
        <f>IF(ISBLANK(Paramètres!$B91),"",COUNTIF(Codes!EW92,1))</f>
        <v/>
      </c>
      <c r="EV85" s="54" t="str">
        <f>IF(ISBLANK(Paramètres!$B91),"",COUNTIF(Codes!EX92,1))</f>
        <v/>
      </c>
      <c r="EW85" s="54" t="str">
        <f>IF(ISBLANK(Paramètres!$B91),"",COUNTIF(Codes!EY92,1))</f>
        <v/>
      </c>
      <c r="EX85" s="54" t="str">
        <f>IF(ISBLANK(Paramètres!$B91),"",COUNTIF(Codes!EZ92,1))</f>
        <v/>
      </c>
      <c r="EY85" s="54" t="str">
        <f>IF(ISBLANK(Paramètres!$B91),"",COUNTIF(Codes!FA92,1))</f>
        <v/>
      </c>
      <c r="EZ85" s="54" t="str">
        <f>IF(ISBLANK(Paramètres!$B91),"",COUNTIF(Codes!FB92,1))</f>
        <v/>
      </c>
      <c r="FA85" s="54" t="str">
        <f>IF(ISBLANK(Paramètres!$B91),"",COUNTIF(Codes!FC92,1))</f>
        <v/>
      </c>
      <c r="FB85" s="54" t="str">
        <f>IF(ISBLANK(Paramètres!$B91),"",COUNTIF(Codes!FD92,1))</f>
        <v/>
      </c>
      <c r="FC85" s="54" t="str">
        <f>IF(ISBLANK(Paramètres!$B91),"",COUNTIF(Codes!FE92,1))</f>
        <v/>
      </c>
      <c r="FD85" s="54" t="str">
        <f>IF(ISBLANK(Paramètres!$B91),"",COUNTIF(Codes!FF92,1))</f>
        <v/>
      </c>
      <c r="FE85" s="54" t="str">
        <f>IF(ISBLANK(Paramètres!$B91),"",COUNTIF(Codes!FG92,1))</f>
        <v/>
      </c>
      <c r="FF85" s="54" t="str">
        <f>IF(ISBLANK(Paramètres!$B91),"",COUNTIF(Codes!FH92,1))</f>
        <v/>
      </c>
      <c r="FG85" s="54" t="str">
        <f>IF(ISBLANK(Paramètres!$B91),"",COUNTIF(Codes!FI92,1))</f>
        <v/>
      </c>
      <c r="FH85" s="54" t="str">
        <f>IF(ISBLANK(Paramètres!$B91),"",COUNTIF(Codes!FJ92,1))</f>
        <v/>
      </c>
      <c r="FI85" s="54" t="str">
        <f>IF(ISBLANK(Paramètres!$B91),"",COUNTIF(Codes!FK92,1))</f>
        <v/>
      </c>
      <c r="FJ85" s="54" t="str">
        <f>IF(ISBLANK(Paramètres!$B91),"",COUNTIF(Codes!FL92,1))</f>
        <v/>
      </c>
      <c r="FK85" s="54" t="str">
        <f>IF(ISBLANK(Paramètres!$B91),"",COUNTIF(Codes!FM92,1))</f>
        <v/>
      </c>
      <c r="FL85" s="54" t="str">
        <f>IF(ISBLANK(Paramètres!$B91),"",COUNTIF(Codes!FN92,1))</f>
        <v/>
      </c>
      <c r="FM85" s="54" t="str">
        <f>IF(ISBLANK(Paramètres!$B91),"",COUNTIF(Codes!FO92,1))</f>
        <v/>
      </c>
      <c r="FN85" s="54" t="str">
        <f>IF(ISBLANK(Paramètres!$B91),"",COUNTIF(Codes!FP92,1))</f>
        <v/>
      </c>
      <c r="FO85" s="54" t="str">
        <f>IF(ISBLANK(Paramètres!$B91),"",COUNTIF(Codes!FQ92,1))</f>
        <v/>
      </c>
      <c r="FP85" s="54" t="str">
        <f>IF(ISBLANK(Paramètres!$B91),"",COUNTIF(Codes!FR92,1))</f>
        <v/>
      </c>
      <c r="FQ85" s="54" t="str">
        <f>IF(ISBLANK(Paramètres!$B91),"",COUNTIF(Codes!FS92,1))</f>
        <v/>
      </c>
      <c r="FR85" s="54" t="str">
        <f>IF(ISBLANK(Paramètres!$B91),"",COUNTIF(Codes!FT92,1))</f>
        <v/>
      </c>
      <c r="FS85" s="54" t="str">
        <f>IF(ISBLANK(Paramètres!$B91),"",COUNTIF(Codes!FU92,1))</f>
        <v/>
      </c>
      <c r="FT85" s="54" t="str">
        <f>IF(ISBLANK(Paramètres!$B91),"",COUNTIF(Codes!FV92,1))</f>
        <v/>
      </c>
      <c r="FU85" s="54" t="str">
        <f>IF(ISBLANK(Paramètres!$B91),"",COUNTIF(Codes!FW92,1))</f>
        <v/>
      </c>
      <c r="FV85" s="54" t="str">
        <f>IF(ISBLANK(Paramètres!$B91),"",COUNTIF(Codes!FX92,1))</f>
        <v/>
      </c>
      <c r="FW85" s="54" t="str">
        <f>IF(ISBLANK(Paramètres!$B91),"",COUNTIF(Codes!FY92,1))</f>
        <v/>
      </c>
      <c r="FX85" s="54" t="str">
        <f>IF(ISBLANK(Paramètres!$B91),"",COUNTIF(Codes!FZ92,1))</f>
        <v/>
      </c>
      <c r="FY85" s="54" t="str">
        <f>IF(ISBLANK(Paramètres!$B91),"",COUNTIF(Codes!GA92,1))</f>
        <v/>
      </c>
      <c r="FZ85" s="54" t="str">
        <f>IF(ISBLANK(Paramètres!$B91),"",COUNTIF(Codes!GB92,1))</f>
        <v/>
      </c>
      <c r="GA85" s="54" t="str">
        <f>IF(ISBLANK(Paramètres!$B91),"",COUNTIF(Codes!GC92,1))</f>
        <v/>
      </c>
      <c r="GB85" s="54" t="str">
        <f>IF(ISBLANK(Paramètres!$B91),"",COUNTIF(Codes!GD92,1))</f>
        <v/>
      </c>
      <c r="GC85" s="54" t="str">
        <f>IF(ISBLANK(Paramètres!$B91),"",COUNTIF(Codes!GE92,1))</f>
        <v/>
      </c>
      <c r="GD85" s="54" t="str">
        <f>IF(ISBLANK(Paramètres!$B91),"",COUNTIF(Codes!GF92,1))</f>
        <v/>
      </c>
      <c r="GE85" s="54" t="str">
        <f>IF(ISBLANK(Paramètres!$B91),"",COUNTIF(Codes!GG92,1))</f>
        <v/>
      </c>
      <c r="GF85" s="54" t="str">
        <f>IF(ISBLANK(Paramètres!$B91),"",COUNTIF(Codes!GH92,1))</f>
        <v/>
      </c>
      <c r="GG85" s="54" t="str">
        <f>IF(ISBLANK(Paramètres!$B91),"",COUNTIF(Codes!GI92,1))</f>
        <v/>
      </c>
      <c r="GH85" s="54" t="str">
        <f>IF(ISBLANK(Paramètres!$B91),"",COUNTIF(Codes!GJ92,1))</f>
        <v/>
      </c>
      <c r="GI85" s="54" t="str">
        <f>IF(ISBLANK(Paramètres!$B91),"",COUNTIF(Codes!GK92,1))</f>
        <v/>
      </c>
      <c r="GJ85" s="54" t="str">
        <f>IF(ISBLANK(Paramètres!$B91),"",COUNTIF(Codes!GL92,1))</f>
        <v/>
      </c>
      <c r="GK85" s="54" t="str">
        <f>IF(ISBLANK(Paramètres!$B91),"",COUNTIF(Codes!GM92,1))</f>
        <v/>
      </c>
      <c r="GL85" s="54" t="str">
        <f>IF(ISBLANK(Paramètres!$B91),"",COUNTIF(Codes!GN92,1))</f>
        <v/>
      </c>
      <c r="GM85" s="54" t="str">
        <f>IF(ISBLANK(Paramètres!B91),"",AVERAGE(B85:CX85))</f>
        <v/>
      </c>
      <c r="GN85" s="54" t="str">
        <f>IF(ISBLANK(Paramètres!B91),"",AVERAGE(CY85:GL85))</f>
        <v/>
      </c>
      <c r="GO85" s="54" t="str">
        <f>IF(ISBLANK(Paramètres!B91),"",AVERAGE(C85:GL85))</f>
        <v/>
      </c>
      <c r="GP85" s="54" t="str">
        <f>IF(ISBLANK(Paramètres!B91),"",AVERAGE(CY85:DZ85))</f>
        <v/>
      </c>
      <c r="GQ85" s="54" t="str">
        <f>IF(ISBLANK(Paramètres!B91),"",AVERAGE(EA85:FK85))</f>
        <v/>
      </c>
      <c r="GR85" s="54" t="str">
        <f>IF(ISBLANK(Paramètres!B91),"",AVERAGE(FL85:FW85))</f>
        <v/>
      </c>
      <c r="GS85" s="54" t="str">
        <f>IF(ISBLANK(Paramètres!B91),"",AVERAGE(FX85:GL85))</f>
        <v/>
      </c>
      <c r="GT85" s="54" t="str">
        <f>IF(ISBLANK(Paramètres!B91),"",AVERAGE(Calculs!M85:R85,Calculs!AN85:AY85,Calculs!BE85:BI85,Calculs!BT85:BX85,Calculs!CD85:CO85))</f>
        <v/>
      </c>
      <c r="GU85" s="54" t="str">
        <f>IF(ISBLANK(Paramètres!B91),"",AVERAGE(Calculs!AI85:AM85,Calculs!BJ85:BP85,Calculs!BY85:CC85))</f>
        <v/>
      </c>
      <c r="GV85" s="54" t="str">
        <f>IF(ISBLANK(Paramètres!B91),"",AVERAGE(Calculs!B85:L85,Calculs!S85:AH85,Calculs!AZ85:BD85,Calculs!BQ85:BS85))</f>
        <v/>
      </c>
      <c r="GW85" s="54" t="str">
        <f>IF(ISBLANK(Paramètres!B91),"",AVERAGE(CP85:CX85))</f>
        <v/>
      </c>
    </row>
    <row r="86" spans="1:205" s="23" customFormat="1" ht="24" customHeight="1" thickBot="1" x14ac:dyDescent="0.4">
      <c r="A86" s="266" t="str">
        <f>Codes!C93</f>
        <v/>
      </c>
      <c r="B86" s="54" t="str">
        <f>IF(ISBLANK(Paramètres!$B92),"",COUNTIF(Codes!D93,1))</f>
        <v/>
      </c>
      <c r="C86" s="54" t="str">
        <f>IF(ISBLANK(Paramètres!$B92),"",COUNTIF(Codes!E93,1))</f>
        <v/>
      </c>
      <c r="D86" s="54" t="str">
        <f>IF(ISBLANK(Paramètres!$B92),"",COUNTIF(Codes!F93,1))</f>
        <v/>
      </c>
      <c r="E86" s="54" t="str">
        <f>IF(ISBLANK(Paramètres!$B92),"",COUNTIF(Codes!G93,1))</f>
        <v/>
      </c>
      <c r="F86" s="54" t="str">
        <f>IF(ISBLANK(Paramètres!$B92),"",COUNTIF(Codes!H93,1))</f>
        <v/>
      </c>
      <c r="G86" s="54" t="str">
        <f>IF(ISBLANK(Paramètres!$B92),"",COUNTIF(Codes!I93,1))</f>
        <v/>
      </c>
      <c r="H86" s="54" t="str">
        <f>IF(ISBLANK(Paramètres!$B92),"",COUNTIF(Codes!J93,1))</f>
        <v/>
      </c>
      <c r="I86" s="54" t="str">
        <f>IF(ISBLANK(Paramètres!$B92),"",COUNTIF(Codes!K93,1))</f>
        <v/>
      </c>
      <c r="J86" s="54" t="str">
        <f>IF(ISBLANK(Paramètres!$B92),"",COUNTIF(Codes!L93,1))</f>
        <v/>
      </c>
      <c r="K86" s="54" t="str">
        <f>IF(ISBLANK(Paramètres!$B92),"",COUNTIF(Codes!M93,1))</f>
        <v/>
      </c>
      <c r="L86" s="54" t="str">
        <f>IF(ISBLANK(Paramètres!$B92),"",COUNTIF(Codes!N93,1))</f>
        <v/>
      </c>
      <c r="M86" s="54" t="str">
        <f>IF(ISBLANK(Paramètres!$B92),"",COUNTIF(Codes!O93,1))</f>
        <v/>
      </c>
      <c r="N86" s="54" t="str">
        <f>IF(ISBLANK(Paramètres!$B92),"",COUNTIF(Codes!P93,1))</f>
        <v/>
      </c>
      <c r="O86" s="54" t="str">
        <f>IF(ISBLANK(Paramètres!$B92),"",COUNTIF(Codes!Q93,1))</f>
        <v/>
      </c>
      <c r="P86" s="54" t="str">
        <f>IF(ISBLANK(Paramètres!$B92),"",COUNTIF(Codes!R93,1))</f>
        <v/>
      </c>
      <c r="Q86" s="54" t="str">
        <f>IF(ISBLANK(Paramètres!$B92),"",COUNTIF(Codes!S93,1))</f>
        <v/>
      </c>
      <c r="R86" s="54" t="str">
        <f>IF(ISBLANK(Paramètres!$B92),"",COUNTIF(Codes!T93,1))</f>
        <v/>
      </c>
      <c r="S86" s="54" t="str">
        <f>IF(ISBLANK(Paramètres!$B92),"",COUNTIF(Codes!U93,1))</f>
        <v/>
      </c>
      <c r="T86" s="54" t="str">
        <f>IF(ISBLANK(Paramètres!$B92),"",COUNTIF(Codes!V93,1))</f>
        <v/>
      </c>
      <c r="U86" s="54" t="str">
        <f>IF(ISBLANK(Paramètres!$B92),"",COUNTIF(Codes!W93,1))</f>
        <v/>
      </c>
      <c r="V86" s="54" t="str">
        <f>IF(ISBLANK(Paramètres!$B92),"",COUNTIF(Codes!X93,1))</f>
        <v/>
      </c>
      <c r="W86" s="54" t="str">
        <f>IF(ISBLANK(Paramètres!$B92),"",COUNTIF(Codes!Y93,1))</f>
        <v/>
      </c>
      <c r="X86" s="54" t="str">
        <f>IF(ISBLANK(Paramètres!$B92),"",COUNTIF(Codes!Z93,1))</f>
        <v/>
      </c>
      <c r="Y86" s="54" t="str">
        <f>IF(ISBLANK(Paramètres!$B92),"",COUNTIF(Codes!AA93,1))</f>
        <v/>
      </c>
      <c r="Z86" s="54" t="str">
        <f>IF(ISBLANK(Paramètres!$B92),"",COUNTIF(Codes!AB93,1))</f>
        <v/>
      </c>
      <c r="AA86" s="54" t="str">
        <f>IF(ISBLANK(Paramètres!$B92),"",COUNTIF(Codes!AC93,1))</f>
        <v/>
      </c>
      <c r="AB86" s="54" t="str">
        <f>IF(ISBLANK(Paramètres!$B92),"",COUNTIF(Codes!AD93,1))</f>
        <v/>
      </c>
      <c r="AC86" s="54" t="str">
        <f>IF(ISBLANK(Paramètres!$B92),"",COUNTIF(Codes!AE93,1))</f>
        <v/>
      </c>
      <c r="AD86" s="54" t="str">
        <f>IF(ISBLANK(Paramètres!$B92),"",COUNTIF(Codes!AF93,1))</f>
        <v/>
      </c>
      <c r="AE86" s="54" t="str">
        <f>IF(ISBLANK(Paramètres!$B92),"",COUNTIF(Codes!AG93,1))</f>
        <v/>
      </c>
      <c r="AF86" s="54" t="str">
        <f>IF(ISBLANK(Paramètres!$B92),"",COUNTIF(Codes!AH93,1))</f>
        <v/>
      </c>
      <c r="AG86" s="54" t="str">
        <f>IF(ISBLANK(Paramètres!$B92),"",COUNTIF(Codes!AI93,1))</f>
        <v/>
      </c>
      <c r="AH86" s="54" t="str">
        <f>IF(ISBLANK(Paramètres!$B92),"",COUNTIF(Codes!AJ93,1))</f>
        <v/>
      </c>
      <c r="AI86" s="54" t="str">
        <f>IF(ISBLANK(Paramètres!$B92),"",COUNTIF(Codes!AK93,1))</f>
        <v/>
      </c>
      <c r="AJ86" s="54" t="str">
        <f>IF(ISBLANK(Paramètres!$B92),"",COUNTIF(Codes!AL93,1))</f>
        <v/>
      </c>
      <c r="AK86" s="54" t="str">
        <f>IF(ISBLANK(Paramètres!$B92),"",COUNTIF(Codes!AM93,1))</f>
        <v/>
      </c>
      <c r="AL86" s="54" t="str">
        <f>IF(ISBLANK(Paramètres!$B92),"",COUNTIF(Codes!AN93,1))</f>
        <v/>
      </c>
      <c r="AM86" s="54" t="str">
        <f>IF(ISBLANK(Paramètres!$B92),"",COUNTIF(Codes!AO93,1))</f>
        <v/>
      </c>
      <c r="AN86" s="54" t="str">
        <f>IF(ISBLANK(Paramètres!$B92),"",COUNTIF(Codes!AP93,1))</f>
        <v/>
      </c>
      <c r="AO86" s="54" t="str">
        <f>IF(ISBLANK(Paramètres!$B92),"",COUNTIF(Codes!AQ93,1))</f>
        <v/>
      </c>
      <c r="AP86" s="54" t="str">
        <f>IF(ISBLANK(Paramètres!$B92),"",COUNTIF(Codes!AR93,1))</f>
        <v/>
      </c>
      <c r="AQ86" s="54" t="str">
        <f>IF(ISBLANK(Paramètres!$B92),"",COUNTIF(Codes!AS93,1))</f>
        <v/>
      </c>
      <c r="AR86" s="54" t="str">
        <f>IF(ISBLANK(Paramètres!$B92),"",COUNTIF(Codes!AT93,1))</f>
        <v/>
      </c>
      <c r="AS86" s="54" t="str">
        <f>IF(ISBLANK(Paramètres!$B92),"",COUNTIF(Codes!AU93,1))</f>
        <v/>
      </c>
      <c r="AT86" s="54" t="str">
        <f>IF(ISBLANK(Paramètres!$B92),"",COUNTIF(Codes!AV93,1))</f>
        <v/>
      </c>
      <c r="AU86" s="54" t="str">
        <f>IF(ISBLANK(Paramètres!$B92),"",COUNTIF(Codes!AW93,1))</f>
        <v/>
      </c>
      <c r="AV86" s="54" t="str">
        <f>IF(ISBLANK(Paramètres!$B92),"",COUNTIF(Codes!AX93,1))</f>
        <v/>
      </c>
      <c r="AW86" s="54" t="str">
        <f>IF(ISBLANK(Paramètres!$B92),"",COUNTIF(Codes!AY93,1))</f>
        <v/>
      </c>
      <c r="AX86" s="54" t="str">
        <f>IF(ISBLANK(Paramètres!$B92),"",COUNTIF(Codes!AZ93,1))</f>
        <v/>
      </c>
      <c r="AY86" s="54" t="str">
        <f>IF(ISBLANK(Paramètres!$B92),"",COUNTIF(Codes!BA93,1))</f>
        <v/>
      </c>
      <c r="AZ86" s="54" t="str">
        <f>IF(ISBLANK(Paramètres!$B92),"",COUNTIF(Codes!BB93,1))</f>
        <v/>
      </c>
      <c r="BA86" s="54" t="str">
        <f>IF(ISBLANK(Paramètres!$B92),"",COUNTIF(Codes!BC93,1))</f>
        <v/>
      </c>
      <c r="BB86" s="54" t="str">
        <f>IF(ISBLANK(Paramètres!$B92),"",COUNTIF(Codes!BD93,1))</f>
        <v/>
      </c>
      <c r="BC86" s="54" t="str">
        <f>IF(ISBLANK(Paramètres!$B92),"",COUNTIF(Codes!BE93,1))</f>
        <v/>
      </c>
      <c r="BD86" s="54" t="str">
        <f>IF(ISBLANK(Paramètres!$B92),"",COUNTIF(Codes!BF93,1))</f>
        <v/>
      </c>
      <c r="BE86" s="54" t="str">
        <f>IF(ISBLANK(Paramètres!$B92),"",COUNTIF(Codes!BG93,1))</f>
        <v/>
      </c>
      <c r="BF86" s="54" t="str">
        <f>IF(ISBLANK(Paramètres!$B92),"",COUNTIF(Codes!BH93,1))</f>
        <v/>
      </c>
      <c r="BG86" s="54" t="str">
        <f>IF(ISBLANK(Paramètres!$B92),"",COUNTIF(Codes!BI93,1))</f>
        <v/>
      </c>
      <c r="BH86" s="54" t="str">
        <f>IF(ISBLANK(Paramètres!$B92),"",COUNTIF(Codes!BJ93,1))</f>
        <v/>
      </c>
      <c r="BI86" s="54" t="str">
        <f>IF(ISBLANK(Paramètres!$B92),"",COUNTIF(Codes!BK93,1))</f>
        <v/>
      </c>
      <c r="BJ86" s="54" t="str">
        <f>IF(ISBLANK(Paramètres!$B92),"",COUNTIF(Codes!BL93,1))</f>
        <v/>
      </c>
      <c r="BK86" s="54" t="str">
        <f>IF(ISBLANK(Paramètres!$B92),"",COUNTIF(Codes!BM93,1))</f>
        <v/>
      </c>
      <c r="BL86" s="54" t="str">
        <f>IF(ISBLANK(Paramètres!$B92),"",COUNTIF(Codes!BN93,1))</f>
        <v/>
      </c>
      <c r="BM86" s="54" t="str">
        <f>IF(ISBLANK(Paramètres!$B92),"",COUNTIF(Codes!BO93,1))</f>
        <v/>
      </c>
      <c r="BN86" s="54" t="str">
        <f>IF(ISBLANK(Paramètres!$B92),"",COUNTIF(Codes!BP93,1))</f>
        <v/>
      </c>
      <c r="BO86" s="54" t="str">
        <f>IF(ISBLANK(Paramètres!$B92),"",COUNTIF(Codes!BQ93,1))</f>
        <v/>
      </c>
      <c r="BP86" s="54" t="str">
        <f>IF(ISBLANK(Paramètres!$B92),"",COUNTIF(Codes!BR93,1))</f>
        <v/>
      </c>
      <c r="BQ86" s="54" t="str">
        <f>IF(ISBLANK(Paramètres!$B92),"",COUNTIF(Codes!BS93,1))</f>
        <v/>
      </c>
      <c r="BR86" s="54" t="str">
        <f>IF(ISBLANK(Paramètres!$B92),"",COUNTIF(Codes!BT93,1))</f>
        <v/>
      </c>
      <c r="BS86" s="54" t="str">
        <f>IF(ISBLANK(Paramètres!$B92),"",COUNTIF(Codes!BU93,1))</f>
        <v/>
      </c>
      <c r="BT86" s="54" t="str">
        <f>IF(ISBLANK(Paramètres!$B92),"",COUNTIF(Codes!BV93,1))</f>
        <v/>
      </c>
      <c r="BU86" s="54" t="str">
        <f>IF(ISBLANK(Paramètres!$B92),"",COUNTIF(Codes!BW93,1))</f>
        <v/>
      </c>
      <c r="BV86" s="54" t="str">
        <f>IF(ISBLANK(Paramètres!$B92),"",COUNTIF(Codes!BX93,1))</f>
        <v/>
      </c>
      <c r="BW86" s="54" t="str">
        <f>IF(ISBLANK(Paramètres!$B92),"",COUNTIF(Codes!BY93,1))</f>
        <v/>
      </c>
      <c r="BX86" s="54" t="str">
        <f>IF(ISBLANK(Paramètres!$B92),"",COUNTIF(Codes!BZ93,1))</f>
        <v/>
      </c>
      <c r="BY86" s="54" t="str">
        <f>IF(ISBLANK(Paramètres!$B92),"",COUNTIF(Codes!CA93,1))</f>
        <v/>
      </c>
      <c r="BZ86" s="54" t="str">
        <f>IF(ISBLANK(Paramètres!$B92),"",COUNTIF(Codes!CB93,1))</f>
        <v/>
      </c>
      <c r="CA86" s="54" t="str">
        <f>IF(ISBLANK(Paramètres!$B92),"",COUNTIF(Codes!CC93,1))</f>
        <v/>
      </c>
      <c r="CB86" s="54" t="str">
        <f>IF(ISBLANK(Paramètres!$B92),"",COUNTIF(Codes!CD93,1))</f>
        <v/>
      </c>
      <c r="CC86" s="54" t="str">
        <f>IF(ISBLANK(Paramètres!$B92),"",COUNTIF(Codes!CE93,1))</f>
        <v/>
      </c>
      <c r="CD86" s="54" t="str">
        <f>IF(ISBLANK(Paramètres!$B92),"",COUNTIF(Codes!CF93,1))</f>
        <v/>
      </c>
      <c r="CE86" s="54" t="str">
        <f>IF(ISBLANK(Paramètres!$B92),"",COUNTIF(Codes!CG93,1))</f>
        <v/>
      </c>
      <c r="CF86" s="54" t="str">
        <f>IF(ISBLANK(Paramètres!$B92),"",COUNTIF(Codes!CH93,1))</f>
        <v/>
      </c>
      <c r="CG86" s="54" t="str">
        <f>IF(ISBLANK(Paramètres!$B92),"",COUNTIF(Codes!CI93,1))</f>
        <v/>
      </c>
      <c r="CH86" s="54" t="str">
        <f>IF(ISBLANK(Paramètres!$B92),"",COUNTIF(Codes!CJ93,1))</f>
        <v/>
      </c>
      <c r="CI86" s="54" t="str">
        <f>IF(ISBLANK(Paramètres!$B92),"",COUNTIF(Codes!CK93,1))</f>
        <v/>
      </c>
      <c r="CJ86" s="54" t="str">
        <f>IF(ISBLANK(Paramètres!$B92),"",COUNTIF(Codes!CL93,1))</f>
        <v/>
      </c>
      <c r="CK86" s="54" t="str">
        <f>IF(ISBLANK(Paramètres!$B92),"",COUNTIF(Codes!CM93,1))</f>
        <v/>
      </c>
      <c r="CL86" s="54" t="str">
        <f>IF(ISBLANK(Paramètres!$B92),"",COUNTIF(Codes!CN93,1))</f>
        <v/>
      </c>
      <c r="CM86" s="54" t="str">
        <f>IF(ISBLANK(Paramètres!$B92),"",COUNTIF(Codes!CO93,1))</f>
        <v/>
      </c>
      <c r="CN86" s="54" t="str">
        <f>IF(ISBLANK(Paramètres!$B92),"",COUNTIF(Codes!CP93,1))</f>
        <v/>
      </c>
      <c r="CO86" s="54" t="str">
        <f>IF(ISBLANK(Paramètres!$B92),"",COUNTIF(Codes!CQ93,1))</f>
        <v/>
      </c>
      <c r="CP86" s="54" t="str">
        <f>IF(ISBLANK(Paramètres!$B92),"",COUNTIF(Codes!CR93,1))</f>
        <v/>
      </c>
      <c r="CQ86" s="54" t="str">
        <f>IF(ISBLANK(Paramètres!$B92),"",COUNTIF(Codes!CS93,1))</f>
        <v/>
      </c>
      <c r="CR86" s="54" t="str">
        <f>IF(ISBLANK(Paramètres!$B92),"",COUNTIF(Codes!CT93,1))</f>
        <v/>
      </c>
      <c r="CS86" s="54" t="str">
        <f>IF(ISBLANK(Paramètres!$B92),"",COUNTIF(Codes!CU93,1))</f>
        <v/>
      </c>
      <c r="CT86" s="54" t="str">
        <f>IF(ISBLANK(Paramètres!$B92),"",COUNTIF(Codes!CV93,1))</f>
        <v/>
      </c>
      <c r="CU86" s="54" t="str">
        <f>IF(ISBLANK(Paramètres!$B92),"",COUNTIF(Codes!CW93,1))</f>
        <v/>
      </c>
      <c r="CV86" s="54" t="str">
        <f>IF(ISBLANK(Paramètres!$B92),"",COUNTIF(Codes!CX93,1))</f>
        <v/>
      </c>
      <c r="CW86" s="54" t="str">
        <f>IF(ISBLANK(Paramètres!$B92),"",COUNTIF(Codes!CY93,1))</f>
        <v/>
      </c>
      <c r="CX86" s="54" t="str">
        <f>IF(ISBLANK(Paramètres!$B92),"",COUNTIF(Codes!CZ93,1))</f>
        <v/>
      </c>
      <c r="CY86" s="54" t="str">
        <f>IF(ISBLANK(Paramètres!$B92),"",COUNTIF(Codes!DA93,1))</f>
        <v/>
      </c>
      <c r="CZ86" s="54" t="str">
        <f>IF(ISBLANK(Paramètres!$B92),"",COUNTIF(Codes!DB93,1))</f>
        <v/>
      </c>
      <c r="DA86" s="54" t="str">
        <f>IF(ISBLANK(Paramètres!$B92),"",COUNTIF(Codes!DC93,1))</f>
        <v/>
      </c>
      <c r="DB86" s="54" t="str">
        <f>IF(ISBLANK(Paramètres!$B92),"",COUNTIF(Codes!DD93,1))</f>
        <v/>
      </c>
      <c r="DC86" s="54" t="str">
        <f>IF(ISBLANK(Paramètres!$B92),"",COUNTIF(Codes!DE93,1))</f>
        <v/>
      </c>
      <c r="DD86" s="54" t="str">
        <f>IF(ISBLANK(Paramètres!$B92),"",COUNTIF(Codes!DF93,1))</f>
        <v/>
      </c>
      <c r="DE86" s="54" t="str">
        <f>IF(ISBLANK(Paramètres!$B92),"",COUNTIF(Codes!DG93,1))</f>
        <v/>
      </c>
      <c r="DF86" s="54" t="str">
        <f>IF(ISBLANK(Paramètres!$B92),"",COUNTIF(Codes!DH93,1))</f>
        <v/>
      </c>
      <c r="DG86" s="54" t="str">
        <f>IF(ISBLANK(Paramètres!$B92),"",COUNTIF(Codes!DI93,1))</f>
        <v/>
      </c>
      <c r="DH86" s="54" t="str">
        <f>IF(ISBLANK(Paramètres!$B92),"",COUNTIF(Codes!DJ93,1))</f>
        <v/>
      </c>
      <c r="DI86" s="54" t="str">
        <f>IF(ISBLANK(Paramètres!$B92),"",COUNTIF(Codes!DK93,1))</f>
        <v/>
      </c>
      <c r="DJ86" s="54" t="str">
        <f>IF(ISBLANK(Paramètres!$B92),"",COUNTIF(Codes!DL93,1))</f>
        <v/>
      </c>
      <c r="DK86" s="54" t="str">
        <f>IF(ISBLANK(Paramètres!$B92),"",COUNTIF(Codes!DM93,1))</f>
        <v/>
      </c>
      <c r="DL86" s="54" t="str">
        <f>IF(ISBLANK(Paramètres!$B92),"",COUNTIF(Codes!DN93,1))</f>
        <v/>
      </c>
      <c r="DM86" s="54" t="str">
        <f>IF(ISBLANK(Paramètres!$B92),"",COUNTIF(Codes!DO93,1))</f>
        <v/>
      </c>
      <c r="DN86" s="54" t="str">
        <f>IF(ISBLANK(Paramètres!$B92),"",COUNTIF(Codes!DP93,1))</f>
        <v/>
      </c>
      <c r="DO86" s="54" t="str">
        <f>IF(ISBLANK(Paramètres!$B92),"",COUNTIF(Codes!DQ93,1))</f>
        <v/>
      </c>
      <c r="DP86" s="54" t="str">
        <f>IF(ISBLANK(Paramètres!$B92),"",COUNTIF(Codes!DR93,1))</f>
        <v/>
      </c>
      <c r="DQ86" s="54" t="str">
        <f>IF(ISBLANK(Paramètres!$B92),"",COUNTIF(Codes!DS93,1))</f>
        <v/>
      </c>
      <c r="DR86" s="54" t="str">
        <f>IF(ISBLANK(Paramètres!$B92),"",COUNTIF(Codes!DT93,1))</f>
        <v/>
      </c>
      <c r="DS86" s="54" t="str">
        <f>IF(ISBLANK(Paramètres!$B92),"",COUNTIF(Codes!DU93,1))</f>
        <v/>
      </c>
      <c r="DT86" s="54" t="str">
        <f>IF(ISBLANK(Paramètres!$B92),"",COUNTIF(Codes!DV93,1))</f>
        <v/>
      </c>
      <c r="DU86" s="54" t="str">
        <f>IF(ISBLANK(Paramètres!$B92),"",COUNTIF(Codes!DW93,1))</f>
        <v/>
      </c>
      <c r="DV86" s="54" t="str">
        <f>IF(ISBLANK(Paramètres!$B92),"",COUNTIF(Codes!DX93,1))</f>
        <v/>
      </c>
      <c r="DW86" s="54" t="str">
        <f>IF(ISBLANK(Paramètres!$B92),"",COUNTIF(Codes!DY93,1))</f>
        <v/>
      </c>
      <c r="DX86" s="54" t="str">
        <f>IF(ISBLANK(Paramètres!$B92),"",COUNTIF(Codes!DZ93,1))</f>
        <v/>
      </c>
      <c r="DY86" s="54" t="str">
        <f>IF(ISBLANK(Paramètres!$B92),"",COUNTIF(Codes!EA93,1))</f>
        <v/>
      </c>
      <c r="DZ86" s="54" t="str">
        <f>IF(ISBLANK(Paramètres!$B92),"",COUNTIF(Codes!EB93,1))</f>
        <v/>
      </c>
      <c r="EA86" s="54" t="str">
        <f>IF(ISBLANK(Paramètres!$B92),"",COUNTIF(Codes!EC93,1))</f>
        <v/>
      </c>
      <c r="EB86" s="54" t="str">
        <f>IF(ISBLANK(Paramètres!$B92),"",COUNTIF(Codes!ED93,1))</f>
        <v/>
      </c>
      <c r="EC86" s="54" t="str">
        <f>IF(ISBLANK(Paramètres!$B92),"",COUNTIF(Codes!EE93,1))</f>
        <v/>
      </c>
      <c r="ED86" s="54" t="str">
        <f>IF(ISBLANK(Paramètres!$B92),"",COUNTIF(Codes!EF93,1))</f>
        <v/>
      </c>
      <c r="EE86" s="54" t="str">
        <f>IF(ISBLANK(Paramètres!$B92),"",COUNTIF(Codes!EG93,1))</f>
        <v/>
      </c>
      <c r="EF86" s="54" t="str">
        <f>IF(ISBLANK(Paramètres!$B92),"",COUNTIF(Codes!EH93,1))</f>
        <v/>
      </c>
      <c r="EG86" s="54" t="str">
        <f>IF(ISBLANK(Paramètres!$B92),"",COUNTIF(Codes!EI93,1))</f>
        <v/>
      </c>
      <c r="EH86" s="54" t="str">
        <f>IF(ISBLANK(Paramètres!$B92),"",COUNTIF(Codes!EJ93,1))</f>
        <v/>
      </c>
      <c r="EI86" s="54" t="str">
        <f>IF(ISBLANK(Paramètres!$B92),"",COUNTIF(Codes!EK93,1))</f>
        <v/>
      </c>
      <c r="EJ86" s="54" t="str">
        <f>IF(ISBLANK(Paramètres!$B92),"",COUNTIF(Codes!EL93,1))</f>
        <v/>
      </c>
      <c r="EK86" s="54" t="str">
        <f>IF(ISBLANK(Paramètres!$B92),"",COUNTIF(Codes!EM93,1))</f>
        <v/>
      </c>
      <c r="EL86" s="54" t="str">
        <f>IF(ISBLANK(Paramètres!$B92),"",COUNTIF(Codes!EN93,1))</f>
        <v/>
      </c>
      <c r="EM86" s="54" t="str">
        <f>IF(ISBLANK(Paramètres!$B92),"",COUNTIF(Codes!EO93,1))</f>
        <v/>
      </c>
      <c r="EN86" s="54" t="str">
        <f>IF(ISBLANK(Paramètres!$B92),"",COUNTIF(Codes!EP93,1))</f>
        <v/>
      </c>
      <c r="EO86" s="54" t="str">
        <f>IF(ISBLANK(Paramètres!$B92),"",COUNTIF(Codes!EQ93,1))</f>
        <v/>
      </c>
      <c r="EP86" s="54" t="str">
        <f>IF(ISBLANK(Paramètres!$B92),"",COUNTIF(Codes!ER93,1))</f>
        <v/>
      </c>
      <c r="EQ86" s="54" t="str">
        <f>IF(ISBLANK(Paramètres!$B92),"",COUNTIF(Codes!ES93,1))</f>
        <v/>
      </c>
      <c r="ER86" s="54" t="str">
        <f>IF(ISBLANK(Paramètres!$B92),"",COUNTIF(Codes!ET93,1))</f>
        <v/>
      </c>
      <c r="ES86" s="54" t="str">
        <f>IF(ISBLANK(Paramètres!$B92),"",COUNTIF(Codes!EU93,1))</f>
        <v/>
      </c>
      <c r="ET86" s="54" t="str">
        <f>IF(ISBLANK(Paramètres!$B92),"",COUNTIF(Codes!EV93,1))</f>
        <v/>
      </c>
      <c r="EU86" s="54" t="str">
        <f>IF(ISBLANK(Paramètres!$B92),"",COUNTIF(Codes!EW93,1))</f>
        <v/>
      </c>
      <c r="EV86" s="54" t="str">
        <f>IF(ISBLANK(Paramètres!$B92),"",COUNTIF(Codes!EX93,1))</f>
        <v/>
      </c>
      <c r="EW86" s="54" t="str">
        <f>IF(ISBLANK(Paramètres!$B92),"",COUNTIF(Codes!EY93,1))</f>
        <v/>
      </c>
      <c r="EX86" s="54" t="str">
        <f>IF(ISBLANK(Paramètres!$B92),"",COUNTIF(Codes!EZ93,1))</f>
        <v/>
      </c>
      <c r="EY86" s="54" t="str">
        <f>IF(ISBLANK(Paramètres!$B92),"",COUNTIF(Codes!FA93,1))</f>
        <v/>
      </c>
      <c r="EZ86" s="54" t="str">
        <f>IF(ISBLANK(Paramètres!$B92),"",COUNTIF(Codes!FB93,1))</f>
        <v/>
      </c>
      <c r="FA86" s="54" t="str">
        <f>IF(ISBLANK(Paramètres!$B92),"",COUNTIF(Codes!FC93,1))</f>
        <v/>
      </c>
      <c r="FB86" s="54" t="str">
        <f>IF(ISBLANK(Paramètres!$B92),"",COUNTIF(Codes!FD93,1))</f>
        <v/>
      </c>
      <c r="FC86" s="54" t="str">
        <f>IF(ISBLANK(Paramètres!$B92),"",COUNTIF(Codes!FE93,1))</f>
        <v/>
      </c>
      <c r="FD86" s="54" t="str">
        <f>IF(ISBLANK(Paramètres!$B92),"",COUNTIF(Codes!FF93,1))</f>
        <v/>
      </c>
      <c r="FE86" s="54" t="str">
        <f>IF(ISBLANK(Paramètres!$B92),"",COUNTIF(Codes!FG93,1))</f>
        <v/>
      </c>
      <c r="FF86" s="54" t="str">
        <f>IF(ISBLANK(Paramètres!$B92),"",COUNTIF(Codes!FH93,1))</f>
        <v/>
      </c>
      <c r="FG86" s="54" t="str">
        <f>IF(ISBLANK(Paramètres!$B92),"",COUNTIF(Codes!FI93,1))</f>
        <v/>
      </c>
      <c r="FH86" s="54" t="str">
        <f>IF(ISBLANK(Paramètres!$B92),"",COUNTIF(Codes!FJ93,1))</f>
        <v/>
      </c>
      <c r="FI86" s="54" t="str">
        <f>IF(ISBLANK(Paramètres!$B92),"",COUNTIF(Codes!FK93,1))</f>
        <v/>
      </c>
      <c r="FJ86" s="54" t="str">
        <f>IF(ISBLANK(Paramètres!$B92),"",COUNTIF(Codes!FL93,1))</f>
        <v/>
      </c>
      <c r="FK86" s="54" t="str">
        <f>IF(ISBLANK(Paramètres!$B92),"",COUNTIF(Codes!FM93,1))</f>
        <v/>
      </c>
      <c r="FL86" s="54" t="str">
        <f>IF(ISBLANK(Paramètres!$B92),"",COUNTIF(Codes!FN93,1))</f>
        <v/>
      </c>
      <c r="FM86" s="54" t="str">
        <f>IF(ISBLANK(Paramètres!$B92),"",COUNTIF(Codes!FO93,1))</f>
        <v/>
      </c>
      <c r="FN86" s="54" t="str">
        <f>IF(ISBLANK(Paramètres!$B92),"",COUNTIF(Codes!FP93,1))</f>
        <v/>
      </c>
      <c r="FO86" s="54" t="str">
        <f>IF(ISBLANK(Paramètres!$B92),"",COUNTIF(Codes!FQ93,1))</f>
        <v/>
      </c>
      <c r="FP86" s="54" t="str">
        <f>IF(ISBLANK(Paramètres!$B92),"",COUNTIF(Codes!FR93,1))</f>
        <v/>
      </c>
      <c r="FQ86" s="54" t="str">
        <f>IF(ISBLANK(Paramètres!$B92),"",COUNTIF(Codes!FS93,1))</f>
        <v/>
      </c>
      <c r="FR86" s="54" t="str">
        <f>IF(ISBLANK(Paramètres!$B92),"",COUNTIF(Codes!FT93,1))</f>
        <v/>
      </c>
      <c r="FS86" s="54" t="str">
        <f>IF(ISBLANK(Paramètres!$B92),"",COUNTIF(Codes!FU93,1))</f>
        <v/>
      </c>
      <c r="FT86" s="54" t="str">
        <f>IF(ISBLANK(Paramètres!$B92),"",COUNTIF(Codes!FV93,1))</f>
        <v/>
      </c>
      <c r="FU86" s="54" t="str">
        <f>IF(ISBLANK(Paramètres!$B92),"",COUNTIF(Codes!FW93,1))</f>
        <v/>
      </c>
      <c r="FV86" s="54" t="str">
        <f>IF(ISBLANK(Paramètres!$B92),"",COUNTIF(Codes!FX93,1))</f>
        <v/>
      </c>
      <c r="FW86" s="54" t="str">
        <f>IF(ISBLANK(Paramètres!$B92),"",COUNTIF(Codes!FY93,1))</f>
        <v/>
      </c>
      <c r="FX86" s="54" t="str">
        <f>IF(ISBLANK(Paramètres!$B92),"",COUNTIF(Codes!FZ93,1))</f>
        <v/>
      </c>
      <c r="FY86" s="54" t="str">
        <f>IF(ISBLANK(Paramètres!$B92),"",COUNTIF(Codes!GA93,1))</f>
        <v/>
      </c>
      <c r="FZ86" s="54" t="str">
        <f>IF(ISBLANK(Paramètres!$B92),"",COUNTIF(Codes!GB93,1))</f>
        <v/>
      </c>
      <c r="GA86" s="54" t="str">
        <f>IF(ISBLANK(Paramètres!$B92),"",COUNTIF(Codes!GC93,1))</f>
        <v/>
      </c>
      <c r="GB86" s="54" t="str">
        <f>IF(ISBLANK(Paramètres!$B92),"",COUNTIF(Codes!GD93,1))</f>
        <v/>
      </c>
      <c r="GC86" s="54" t="str">
        <f>IF(ISBLANK(Paramètres!$B92),"",COUNTIF(Codes!GE93,1))</f>
        <v/>
      </c>
      <c r="GD86" s="54" t="str">
        <f>IF(ISBLANK(Paramètres!$B92),"",COUNTIF(Codes!GF93,1))</f>
        <v/>
      </c>
      <c r="GE86" s="54" t="str">
        <f>IF(ISBLANK(Paramètres!$B92),"",COUNTIF(Codes!GG93,1))</f>
        <v/>
      </c>
      <c r="GF86" s="54" t="str">
        <f>IF(ISBLANK(Paramètres!$B92),"",COUNTIF(Codes!GH93,1))</f>
        <v/>
      </c>
      <c r="GG86" s="54" t="str">
        <f>IF(ISBLANK(Paramètres!$B92),"",COUNTIF(Codes!GI93,1))</f>
        <v/>
      </c>
      <c r="GH86" s="54" t="str">
        <f>IF(ISBLANK(Paramètres!$B92),"",COUNTIF(Codes!GJ93,1))</f>
        <v/>
      </c>
      <c r="GI86" s="54" t="str">
        <f>IF(ISBLANK(Paramètres!$B92),"",COUNTIF(Codes!GK93,1))</f>
        <v/>
      </c>
      <c r="GJ86" s="54" t="str">
        <f>IF(ISBLANK(Paramètres!$B92),"",COUNTIF(Codes!GL93,1))</f>
        <v/>
      </c>
      <c r="GK86" s="54" t="str">
        <f>IF(ISBLANK(Paramètres!$B92),"",COUNTIF(Codes!GM93,1))</f>
        <v/>
      </c>
      <c r="GL86" s="54" t="str">
        <f>IF(ISBLANK(Paramètres!$B92),"",COUNTIF(Codes!GN93,1))</f>
        <v/>
      </c>
      <c r="GM86" s="54" t="str">
        <f>IF(ISBLANK(Paramètres!B92),"",AVERAGE(B86:CX86))</f>
        <v/>
      </c>
      <c r="GN86" s="54" t="str">
        <f>IF(ISBLANK(Paramètres!B92),"",AVERAGE(CY86:GL86))</f>
        <v/>
      </c>
      <c r="GO86" s="54" t="str">
        <f>IF(ISBLANK(Paramètres!B92),"",AVERAGE(C86:GL86))</f>
        <v/>
      </c>
      <c r="GP86" s="54" t="str">
        <f>IF(ISBLANK(Paramètres!B92),"",AVERAGE(CY86:DZ86))</f>
        <v/>
      </c>
      <c r="GQ86" s="54" t="str">
        <f>IF(ISBLANK(Paramètres!B92),"",AVERAGE(EA86:FK86))</f>
        <v/>
      </c>
      <c r="GR86" s="54" t="str">
        <f>IF(ISBLANK(Paramètres!B92),"",AVERAGE(FL86:FW86))</f>
        <v/>
      </c>
      <c r="GS86" s="54" t="str">
        <f>IF(ISBLANK(Paramètres!B92),"",AVERAGE(FX86:GL86))</f>
        <v/>
      </c>
      <c r="GT86" s="54" t="str">
        <f>IF(ISBLANK(Paramètres!B92),"",AVERAGE(Calculs!M86:R86,Calculs!AN86:AY86,Calculs!BE86:BI86,Calculs!BT86:BX86,Calculs!CD86:CO86))</f>
        <v/>
      </c>
      <c r="GU86" s="54" t="str">
        <f>IF(ISBLANK(Paramètres!B92),"",AVERAGE(Calculs!AI86:AM86,Calculs!BJ86:BP86,Calculs!BY86:CC86))</f>
        <v/>
      </c>
      <c r="GV86" s="54" t="str">
        <f>IF(ISBLANK(Paramètres!B92),"",AVERAGE(Calculs!B86:L86,Calculs!S86:AH86,Calculs!AZ86:BD86,Calculs!BQ86:BS86))</f>
        <v/>
      </c>
      <c r="GW86" s="54" t="str">
        <f>IF(ISBLANK(Paramètres!B92),"",AVERAGE(CP86:CX86))</f>
        <v/>
      </c>
    </row>
    <row r="87" spans="1:205" s="23" customFormat="1" ht="24" customHeight="1" thickBot="1" x14ac:dyDescent="0.4">
      <c r="A87" s="266" t="str">
        <f>Codes!C94</f>
        <v/>
      </c>
      <c r="B87" s="54" t="str">
        <f>IF(ISBLANK(Paramètres!$B93),"",COUNTIF(Codes!D94,1))</f>
        <v/>
      </c>
      <c r="C87" s="54" t="str">
        <f>IF(ISBLANK(Paramètres!$B93),"",COUNTIF(Codes!E94,1))</f>
        <v/>
      </c>
      <c r="D87" s="54" t="str">
        <f>IF(ISBLANK(Paramètres!$B93),"",COUNTIF(Codes!F94,1))</f>
        <v/>
      </c>
      <c r="E87" s="54" t="str">
        <f>IF(ISBLANK(Paramètres!$B93),"",COUNTIF(Codes!G94,1))</f>
        <v/>
      </c>
      <c r="F87" s="54" t="str">
        <f>IF(ISBLANK(Paramètres!$B93),"",COUNTIF(Codes!H94,1))</f>
        <v/>
      </c>
      <c r="G87" s="54" t="str">
        <f>IF(ISBLANK(Paramètres!$B93),"",COUNTIF(Codes!I94,1))</f>
        <v/>
      </c>
      <c r="H87" s="54" t="str">
        <f>IF(ISBLANK(Paramètres!$B93),"",COUNTIF(Codes!J94,1))</f>
        <v/>
      </c>
      <c r="I87" s="54" t="str">
        <f>IF(ISBLANK(Paramètres!$B93),"",COUNTIF(Codes!K94,1))</f>
        <v/>
      </c>
      <c r="J87" s="54" t="str">
        <f>IF(ISBLANK(Paramètres!$B93),"",COUNTIF(Codes!L94,1))</f>
        <v/>
      </c>
      <c r="K87" s="54" t="str">
        <f>IF(ISBLANK(Paramètres!$B93),"",COUNTIF(Codes!M94,1))</f>
        <v/>
      </c>
      <c r="L87" s="54" t="str">
        <f>IF(ISBLANK(Paramètres!$B93),"",COUNTIF(Codes!N94,1))</f>
        <v/>
      </c>
      <c r="M87" s="54" t="str">
        <f>IF(ISBLANK(Paramètres!$B93),"",COUNTIF(Codes!O94,1))</f>
        <v/>
      </c>
      <c r="N87" s="54" t="str">
        <f>IF(ISBLANK(Paramètres!$B93),"",COUNTIF(Codes!P94,1))</f>
        <v/>
      </c>
      <c r="O87" s="54" t="str">
        <f>IF(ISBLANK(Paramètres!$B93),"",COUNTIF(Codes!Q94,1))</f>
        <v/>
      </c>
      <c r="P87" s="54" t="str">
        <f>IF(ISBLANK(Paramètres!$B93),"",COUNTIF(Codes!R94,1))</f>
        <v/>
      </c>
      <c r="Q87" s="54" t="str">
        <f>IF(ISBLANK(Paramètres!$B93),"",COUNTIF(Codes!S94,1))</f>
        <v/>
      </c>
      <c r="R87" s="54" t="str">
        <f>IF(ISBLANK(Paramètres!$B93),"",COUNTIF(Codes!T94,1))</f>
        <v/>
      </c>
      <c r="S87" s="54" t="str">
        <f>IF(ISBLANK(Paramètres!$B93),"",COUNTIF(Codes!U94,1))</f>
        <v/>
      </c>
      <c r="T87" s="54" t="str">
        <f>IF(ISBLANK(Paramètres!$B93),"",COUNTIF(Codes!V94,1))</f>
        <v/>
      </c>
      <c r="U87" s="54" t="str">
        <f>IF(ISBLANK(Paramètres!$B93),"",COUNTIF(Codes!W94,1))</f>
        <v/>
      </c>
      <c r="V87" s="54" t="str">
        <f>IF(ISBLANK(Paramètres!$B93),"",COUNTIF(Codes!X94,1))</f>
        <v/>
      </c>
      <c r="W87" s="54" t="str">
        <f>IF(ISBLANK(Paramètres!$B93),"",COUNTIF(Codes!Y94,1))</f>
        <v/>
      </c>
      <c r="X87" s="54" t="str">
        <f>IF(ISBLANK(Paramètres!$B93),"",COUNTIF(Codes!Z94,1))</f>
        <v/>
      </c>
      <c r="Y87" s="54" t="str">
        <f>IF(ISBLANK(Paramètres!$B93),"",COUNTIF(Codes!AA94,1))</f>
        <v/>
      </c>
      <c r="Z87" s="54" t="str">
        <f>IF(ISBLANK(Paramètres!$B93),"",COUNTIF(Codes!AB94,1))</f>
        <v/>
      </c>
      <c r="AA87" s="54" t="str">
        <f>IF(ISBLANK(Paramètres!$B93),"",COUNTIF(Codes!AC94,1))</f>
        <v/>
      </c>
      <c r="AB87" s="54" t="str">
        <f>IF(ISBLANK(Paramètres!$B93),"",COUNTIF(Codes!AD94,1))</f>
        <v/>
      </c>
      <c r="AC87" s="54" t="str">
        <f>IF(ISBLANK(Paramètres!$B93),"",COUNTIF(Codes!AE94,1))</f>
        <v/>
      </c>
      <c r="AD87" s="54" t="str">
        <f>IF(ISBLANK(Paramètres!$B93),"",COUNTIF(Codes!AF94,1))</f>
        <v/>
      </c>
      <c r="AE87" s="54" t="str">
        <f>IF(ISBLANK(Paramètres!$B93),"",COUNTIF(Codes!AG94,1))</f>
        <v/>
      </c>
      <c r="AF87" s="54" t="str">
        <f>IF(ISBLANK(Paramètres!$B93),"",COUNTIF(Codes!AH94,1))</f>
        <v/>
      </c>
      <c r="AG87" s="54" t="str">
        <f>IF(ISBLANK(Paramètres!$B93),"",COUNTIF(Codes!AI94,1))</f>
        <v/>
      </c>
      <c r="AH87" s="54" t="str">
        <f>IF(ISBLANK(Paramètres!$B93),"",COUNTIF(Codes!AJ94,1))</f>
        <v/>
      </c>
      <c r="AI87" s="54" t="str">
        <f>IF(ISBLANK(Paramètres!$B93),"",COUNTIF(Codes!AK94,1))</f>
        <v/>
      </c>
      <c r="AJ87" s="54" t="str">
        <f>IF(ISBLANK(Paramètres!$B93),"",COUNTIF(Codes!AL94,1))</f>
        <v/>
      </c>
      <c r="AK87" s="54" t="str">
        <f>IF(ISBLANK(Paramètres!$B93),"",COUNTIF(Codes!AM94,1))</f>
        <v/>
      </c>
      <c r="AL87" s="54" t="str">
        <f>IF(ISBLANK(Paramètres!$B93),"",COUNTIF(Codes!AN94,1))</f>
        <v/>
      </c>
      <c r="AM87" s="54" t="str">
        <f>IF(ISBLANK(Paramètres!$B93),"",COUNTIF(Codes!AO94,1))</f>
        <v/>
      </c>
      <c r="AN87" s="54" t="str">
        <f>IF(ISBLANK(Paramètres!$B93),"",COUNTIF(Codes!AP94,1))</f>
        <v/>
      </c>
      <c r="AO87" s="54" t="str">
        <f>IF(ISBLANK(Paramètres!$B93),"",COUNTIF(Codes!AQ94,1))</f>
        <v/>
      </c>
      <c r="AP87" s="54" t="str">
        <f>IF(ISBLANK(Paramètres!$B93),"",COUNTIF(Codes!AR94,1))</f>
        <v/>
      </c>
      <c r="AQ87" s="54" t="str">
        <f>IF(ISBLANK(Paramètres!$B93),"",COUNTIF(Codes!AS94,1))</f>
        <v/>
      </c>
      <c r="AR87" s="54" t="str">
        <f>IF(ISBLANK(Paramètres!$B93),"",COUNTIF(Codes!AT94,1))</f>
        <v/>
      </c>
      <c r="AS87" s="54" t="str">
        <f>IF(ISBLANK(Paramètres!$B93),"",COUNTIF(Codes!AU94,1))</f>
        <v/>
      </c>
      <c r="AT87" s="54" t="str">
        <f>IF(ISBLANK(Paramètres!$B93),"",COUNTIF(Codes!AV94,1))</f>
        <v/>
      </c>
      <c r="AU87" s="54" t="str">
        <f>IF(ISBLANK(Paramètres!$B93),"",COUNTIF(Codes!AW94,1))</f>
        <v/>
      </c>
      <c r="AV87" s="54" t="str">
        <f>IF(ISBLANK(Paramètres!$B93),"",COUNTIF(Codes!AX94,1))</f>
        <v/>
      </c>
      <c r="AW87" s="54" t="str">
        <f>IF(ISBLANK(Paramètres!$B93),"",COUNTIF(Codes!AY94,1))</f>
        <v/>
      </c>
      <c r="AX87" s="54" t="str">
        <f>IF(ISBLANK(Paramètres!$B93),"",COUNTIF(Codes!AZ94,1))</f>
        <v/>
      </c>
      <c r="AY87" s="54" t="str">
        <f>IF(ISBLANK(Paramètres!$B93),"",COUNTIF(Codes!BA94,1))</f>
        <v/>
      </c>
      <c r="AZ87" s="54" t="str">
        <f>IF(ISBLANK(Paramètres!$B93),"",COUNTIF(Codes!BB94,1))</f>
        <v/>
      </c>
      <c r="BA87" s="54" t="str">
        <f>IF(ISBLANK(Paramètres!$B93),"",COUNTIF(Codes!BC94,1))</f>
        <v/>
      </c>
      <c r="BB87" s="54" t="str">
        <f>IF(ISBLANK(Paramètres!$B93),"",COUNTIF(Codes!BD94,1))</f>
        <v/>
      </c>
      <c r="BC87" s="54" t="str">
        <f>IF(ISBLANK(Paramètres!$B93),"",COUNTIF(Codes!BE94,1))</f>
        <v/>
      </c>
      <c r="BD87" s="54" t="str">
        <f>IF(ISBLANK(Paramètres!$B93),"",COUNTIF(Codes!BF94,1))</f>
        <v/>
      </c>
      <c r="BE87" s="54" t="str">
        <f>IF(ISBLANK(Paramètres!$B93),"",COUNTIF(Codes!BG94,1))</f>
        <v/>
      </c>
      <c r="BF87" s="54" t="str">
        <f>IF(ISBLANK(Paramètres!$B93),"",COUNTIF(Codes!BH94,1))</f>
        <v/>
      </c>
      <c r="BG87" s="54" t="str">
        <f>IF(ISBLANK(Paramètres!$B93),"",COUNTIF(Codes!BI94,1))</f>
        <v/>
      </c>
      <c r="BH87" s="54" t="str">
        <f>IF(ISBLANK(Paramètres!$B93),"",COUNTIF(Codes!BJ94,1))</f>
        <v/>
      </c>
      <c r="BI87" s="54" t="str">
        <f>IF(ISBLANK(Paramètres!$B93),"",COUNTIF(Codes!BK94,1))</f>
        <v/>
      </c>
      <c r="BJ87" s="54" t="str">
        <f>IF(ISBLANK(Paramètres!$B93),"",COUNTIF(Codes!BL94,1))</f>
        <v/>
      </c>
      <c r="BK87" s="54" t="str">
        <f>IF(ISBLANK(Paramètres!$B93),"",COUNTIF(Codes!BM94,1))</f>
        <v/>
      </c>
      <c r="BL87" s="54" t="str">
        <f>IF(ISBLANK(Paramètres!$B93),"",COUNTIF(Codes!BN94,1))</f>
        <v/>
      </c>
      <c r="BM87" s="54" t="str">
        <f>IF(ISBLANK(Paramètres!$B93),"",COUNTIF(Codes!BO94,1))</f>
        <v/>
      </c>
      <c r="BN87" s="54" t="str">
        <f>IF(ISBLANK(Paramètres!$B93),"",COUNTIF(Codes!BP94,1))</f>
        <v/>
      </c>
      <c r="BO87" s="54" t="str">
        <f>IF(ISBLANK(Paramètres!$B93),"",COUNTIF(Codes!BQ94,1))</f>
        <v/>
      </c>
      <c r="BP87" s="54" t="str">
        <f>IF(ISBLANK(Paramètres!$B93),"",COUNTIF(Codes!BR94,1))</f>
        <v/>
      </c>
      <c r="BQ87" s="54" t="str">
        <f>IF(ISBLANK(Paramètres!$B93),"",COUNTIF(Codes!BS94,1))</f>
        <v/>
      </c>
      <c r="BR87" s="54" t="str">
        <f>IF(ISBLANK(Paramètres!$B93),"",COUNTIF(Codes!BT94,1))</f>
        <v/>
      </c>
      <c r="BS87" s="54" t="str">
        <f>IF(ISBLANK(Paramètres!$B93),"",COUNTIF(Codes!BU94,1))</f>
        <v/>
      </c>
      <c r="BT87" s="54" t="str">
        <f>IF(ISBLANK(Paramètres!$B93),"",COUNTIF(Codes!BV94,1))</f>
        <v/>
      </c>
      <c r="BU87" s="54" t="str">
        <f>IF(ISBLANK(Paramètres!$B93),"",COUNTIF(Codes!BW94,1))</f>
        <v/>
      </c>
      <c r="BV87" s="54" t="str">
        <f>IF(ISBLANK(Paramètres!$B93),"",COUNTIF(Codes!BX94,1))</f>
        <v/>
      </c>
      <c r="BW87" s="54" t="str">
        <f>IF(ISBLANK(Paramètres!$B93),"",COUNTIF(Codes!BY94,1))</f>
        <v/>
      </c>
      <c r="BX87" s="54" t="str">
        <f>IF(ISBLANK(Paramètres!$B93),"",COUNTIF(Codes!BZ94,1))</f>
        <v/>
      </c>
      <c r="BY87" s="54" t="str">
        <f>IF(ISBLANK(Paramètres!$B93),"",COUNTIF(Codes!CA94,1))</f>
        <v/>
      </c>
      <c r="BZ87" s="54" t="str">
        <f>IF(ISBLANK(Paramètres!$B93),"",COUNTIF(Codes!CB94,1))</f>
        <v/>
      </c>
      <c r="CA87" s="54" t="str">
        <f>IF(ISBLANK(Paramètres!$B93),"",COUNTIF(Codes!CC94,1))</f>
        <v/>
      </c>
      <c r="CB87" s="54" t="str">
        <f>IF(ISBLANK(Paramètres!$B93),"",COUNTIF(Codes!CD94,1))</f>
        <v/>
      </c>
      <c r="CC87" s="54" t="str">
        <f>IF(ISBLANK(Paramètres!$B93),"",COUNTIF(Codes!CE94,1))</f>
        <v/>
      </c>
      <c r="CD87" s="54" t="str">
        <f>IF(ISBLANK(Paramètres!$B93),"",COUNTIF(Codes!CF94,1))</f>
        <v/>
      </c>
      <c r="CE87" s="54" t="str">
        <f>IF(ISBLANK(Paramètres!$B93),"",COUNTIF(Codes!CG94,1))</f>
        <v/>
      </c>
      <c r="CF87" s="54" t="str">
        <f>IF(ISBLANK(Paramètres!$B93),"",COUNTIF(Codes!CH94,1))</f>
        <v/>
      </c>
      <c r="CG87" s="54" t="str">
        <f>IF(ISBLANK(Paramètres!$B93),"",COUNTIF(Codes!CI94,1))</f>
        <v/>
      </c>
      <c r="CH87" s="54" t="str">
        <f>IF(ISBLANK(Paramètres!$B93),"",COUNTIF(Codes!CJ94,1))</f>
        <v/>
      </c>
      <c r="CI87" s="54" t="str">
        <f>IF(ISBLANK(Paramètres!$B93),"",COUNTIF(Codes!CK94,1))</f>
        <v/>
      </c>
      <c r="CJ87" s="54" t="str">
        <f>IF(ISBLANK(Paramètres!$B93),"",COUNTIF(Codes!CL94,1))</f>
        <v/>
      </c>
      <c r="CK87" s="54" t="str">
        <f>IF(ISBLANK(Paramètres!$B93),"",COUNTIF(Codes!CM94,1))</f>
        <v/>
      </c>
      <c r="CL87" s="54" t="str">
        <f>IF(ISBLANK(Paramètres!$B93),"",COUNTIF(Codes!CN94,1))</f>
        <v/>
      </c>
      <c r="CM87" s="54" t="str">
        <f>IF(ISBLANK(Paramètres!$B93),"",COUNTIF(Codes!CO94,1))</f>
        <v/>
      </c>
      <c r="CN87" s="54" t="str">
        <f>IF(ISBLANK(Paramètres!$B93),"",COUNTIF(Codes!CP94,1))</f>
        <v/>
      </c>
      <c r="CO87" s="54" t="str">
        <f>IF(ISBLANK(Paramètres!$B93),"",COUNTIF(Codes!CQ94,1))</f>
        <v/>
      </c>
      <c r="CP87" s="54" t="str">
        <f>IF(ISBLANK(Paramètres!$B93),"",COUNTIF(Codes!CR94,1))</f>
        <v/>
      </c>
      <c r="CQ87" s="54" t="str">
        <f>IF(ISBLANK(Paramètres!$B93),"",COUNTIF(Codes!CS94,1))</f>
        <v/>
      </c>
      <c r="CR87" s="54" t="str">
        <f>IF(ISBLANK(Paramètres!$B93),"",COUNTIF(Codes!CT94,1))</f>
        <v/>
      </c>
      <c r="CS87" s="54" t="str">
        <f>IF(ISBLANK(Paramètres!$B93),"",COUNTIF(Codes!CU94,1))</f>
        <v/>
      </c>
      <c r="CT87" s="54" t="str">
        <f>IF(ISBLANK(Paramètres!$B93),"",COUNTIF(Codes!CV94,1))</f>
        <v/>
      </c>
      <c r="CU87" s="54" t="str">
        <f>IF(ISBLANK(Paramètres!$B93),"",COUNTIF(Codes!CW94,1))</f>
        <v/>
      </c>
      <c r="CV87" s="54" t="str">
        <f>IF(ISBLANK(Paramètres!$B93),"",COUNTIF(Codes!CX94,1))</f>
        <v/>
      </c>
      <c r="CW87" s="54" t="str">
        <f>IF(ISBLANK(Paramètres!$B93),"",COUNTIF(Codes!CY94,1))</f>
        <v/>
      </c>
      <c r="CX87" s="54" t="str">
        <f>IF(ISBLANK(Paramètres!$B93),"",COUNTIF(Codes!CZ94,1))</f>
        <v/>
      </c>
      <c r="CY87" s="54" t="str">
        <f>IF(ISBLANK(Paramètres!$B93),"",COUNTIF(Codes!DA94,1))</f>
        <v/>
      </c>
      <c r="CZ87" s="54" t="str">
        <f>IF(ISBLANK(Paramètres!$B93),"",COUNTIF(Codes!DB94,1))</f>
        <v/>
      </c>
      <c r="DA87" s="54" t="str">
        <f>IF(ISBLANK(Paramètres!$B93),"",COUNTIF(Codes!DC94,1))</f>
        <v/>
      </c>
      <c r="DB87" s="54" t="str">
        <f>IF(ISBLANK(Paramètres!$B93),"",COUNTIF(Codes!DD94,1))</f>
        <v/>
      </c>
      <c r="DC87" s="54" t="str">
        <f>IF(ISBLANK(Paramètres!$B93),"",COUNTIF(Codes!DE94,1))</f>
        <v/>
      </c>
      <c r="DD87" s="54" t="str">
        <f>IF(ISBLANK(Paramètres!$B93),"",COUNTIF(Codes!DF94,1))</f>
        <v/>
      </c>
      <c r="DE87" s="54" t="str">
        <f>IF(ISBLANK(Paramètres!$B93),"",COUNTIF(Codes!DG94,1))</f>
        <v/>
      </c>
      <c r="DF87" s="54" t="str">
        <f>IF(ISBLANK(Paramètres!$B93),"",COUNTIF(Codes!DH94,1))</f>
        <v/>
      </c>
      <c r="DG87" s="54" t="str">
        <f>IF(ISBLANK(Paramètres!$B93),"",COUNTIF(Codes!DI94,1))</f>
        <v/>
      </c>
      <c r="DH87" s="54" t="str">
        <f>IF(ISBLANK(Paramètres!$B93),"",COUNTIF(Codes!DJ94,1))</f>
        <v/>
      </c>
      <c r="DI87" s="54" t="str">
        <f>IF(ISBLANK(Paramètres!$B93),"",COUNTIF(Codes!DK94,1))</f>
        <v/>
      </c>
      <c r="DJ87" s="54" t="str">
        <f>IF(ISBLANK(Paramètres!$B93),"",COUNTIF(Codes!DL94,1))</f>
        <v/>
      </c>
      <c r="DK87" s="54" t="str">
        <f>IF(ISBLANK(Paramètres!$B93),"",COUNTIF(Codes!DM94,1))</f>
        <v/>
      </c>
      <c r="DL87" s="54" t="str">
        <f>IF(ISBLANK(Paramètres!$B93),"",COUNTIF(Codes!DN94,1))</f>
        <v/>
      </c>
      <c r="DM87" s="54" t="str">
        <f>IF(ISBLANK(Paramètres!$B93),"",COUNTIF(Codes!DO94,1))</f>
        <v/>
      </c>
      <c r="DN87" s="54" t="str">
        <f>IF(ISBLANK(Paramètres!$B93),"",COUNTIF(Codes!DP94,1))</f>
        <v/>
      </c>
      <c r="DO87" s="54" t="str">
        <f>IF(ISBLANK(Paramètres!$B93),"",COUNTIF(Codes!DQ94,1))</f>
        <v/>
      </c>
      <c r="DP87" s="54" t="str">
        <f>IF(ISBLANK(Paramètres!$B93),"",COUNTIF(Codes!DR94,1))</f>
        <v/>
      </c>
      <c r="DQ87" s="54" t="str">
        <f>IF(ISBLANK(Paramètres!$B93),"",COUNTIF(Codes!DS94,1))</f>
        <v/>
      </c>
      <c r="DR87" s="54" t="str">
        <f>IF(ISBLANK(Paramètres!$B93),"",COUNTIF(Codes!DT94,1))</f>
        <v/>
      </c>
      <c r="DS87" s="54" t="str">
        <f>IF(ISBLANK(Paramètres!$B93),"",COUNTIF(Codes!DU94,1))</f>
        <v/>
      </c>
      <c r="DT87" s="54" t="str">
        <f>IF(ISBLANK(Paramètres!$B93),"",COUNTIF(Codes!DV94,1))</f>
        <v/>
      </c>
      <c r="DU87" s="54" t="str">
        <f>IF(ISBLANK(Paramètres!$B93),"",COUNTIF(Codes!DW94,1))</f>
        <v/>
      </c>
      <c r="DV87" s="54" t="str">
        <f>IF(ISBLANK(Paramètres!$B93),"",COUNTIF(Codes!DX94,1))</f>
        <v/>
      </c>
      <c r="DW87" s="54" t="str">
        <f>IF(ISBLANK(Paramètres!$B93),"",COUNTIF(Codes!DY94,1))</f>
        <v/>
      </c>
      <c r="DX87" s="54" t="str">
        <f>IF(ISBLANK(Paramètres!$B93),"",COUNTIF(Codes!DZ94,1))</f>
        <v/>
      </c>
      <c r="DY87" s="54" t="str">
        <f>IF(ISBLANK(Paramètres!$B93),"",COUNTIF(Codes!EA94,1))</f>
        <v/>
      </c>
      <c r="DZ87" s="54" t="str">
        <f>IF(ISBLANK(Paramètres!$B93),"",COUNTIF(Codes!EB94,1))</f>
        <v/>
      </c>
      <c r="EA87" s="54" t="str">
        <f>IF(ISBLANK(Paramètres!$B93),"",COUNTIF(Codes!EC94,1))</f>
        <v/>
      </c>
      <c r="EB87" s="54" t="str">
        <f>IF(ISBLANK(Paramètres!$B93),"",COUNTIF(Codes!ED94,1))</f>
        <v/>
      </c>
      <c r="EC87" s="54" t="str">
        <f>IF(ISBLANK(Paramètres!$B93),"",COUNTIF(Codes!EE94,1))</f>
        <v/>
      </c>
      <c r="ED87" s="54" t="str">
        <f>IF(ISBLANK(Paramètres!$B93),"",COUNTIF(Codes!EF94,1))</f>
        <v/>
      </c>
      <c r="EE87" s="54" t="str">
        <f>IF(ISBLANK(Paramètres!$B93),"",COUNTIF(Codes!EG94,1))</f>
        <v/>
      </c>
      <c r="EF87" s="54" t="str">
        <f>IF(ISBLANK(Paramètres!$B93),"",COUNTIF(Codes!EH94,1))</f>
        <v/>
      </c>
      <c r="EG87" s="54" t="str">
        <f>IF(ISBLANK(Paramètres!$B93),"",COUNTIF(Codes!EI94,1))</f>
        <v/>
      </c>
      <c r="EH87" s="54" t="str">
        <f>IF(ISBLANK(Paramètres!$B93),"",COUNTIF(Codes!EJ94,1))</f>
        <v/>
      </c>
      <c r="EI87" s="54" t="str">
        <f>IF(ISBLANK(Paramètres!$B93),"",COUNTIF(Codes!EK94,1))</f>
        <v/>
      </c>
      <c r="EJ87" s="54" t="str">
        <f>IF(ISBLANK(Paramètres!$B93),"",COUNTIF(Codes!EL94,1))</f>
        <v/>
      </c>
      <c r="EK87" s="54" t="str">
        <f>IF(ISBLANK(Paramètres!$B93),"",COUNTIF(Codes!EM94,1))</f>
        <v/>
      </c>
      <c r="EL87" s="54" t="str">
        <f>IF(ISBLANK(Paramètres!$B93),"",COUNTIF(Codes!EN94,1))</f>
        <v/>
      </c>
      <c r="EM87" s="54" t="str">
        <f>IF(ISBLANK(Paramètres!$B93),"",COUNTIF(Codes!EO94,1))</f>
        <v/>
      </c>
      <c r="EN87" s="54" t="str">
        <f>IF(ISBLANK(Paramètres!$B93),"",COUNTIF(Codes!EP94,1))</f>
        <v/>
      </c>
      <c r="EO87" s="54" t="str">
        <f>IF(ISBLANK(Paramètres!$B93),"",COUNTIF(Codes!EQ94,1))</f>
        <v/>
      </c>
      <c r="EP87" s="54" t="str">
        <f>IF(ISBLANK(Paramètres!$B93),"",COUNTIF(Codes!ER94,1))</f>
        <v/>
      </c>
      <c r="EQ87" s="54" t="str">
        <f>IF(ISBLANK(Paramètres!$B93),"",COUNTIF(Codes!ES94,1))</f>
        <v/>
      </c>
      <c r="ER87" s="54" t="str">
        <f>IF(ISBLANK(Paramètres!$B93),"",COUNTIF(Codes!ET94,1))</f>
        <v/>
      </c>
      <c r="ES87" s="54" t="str">
        <f>IF(ISBLANK(Paramètres!$B93),"",COUNTIF(Codes!EU94,1))</f>
        <v/>
      </c>
      <c r="ET87" s="54" t="str">
        <f>IF(ISBLANK(Paramètres!$B93),"",COUNTIF(Codes!EV94,1))</f>
        <v/>
      </c>
      <c r="EU87" s="54" t="str">
        <f>IF(ISBLANK(Paramètres!$B93),"",COUNTIF(Codes!EW94,1))</f>
        <v/>
      </c>
      <c r="EV87" s="54" t="str">
        <f>IF(ISBLANK(Paramètres!$B93),"",COUNTIF(Codes!EX94,1))</f>
        <v/>
      </c>
      <c r="EW87" s="54" t="str">
        <f>IF(ISBLANK(Paramètres!$B93),"",COUNTIF(Codes!EY94,1))</f>
        <v/>
      </c>
      <c r="EX87" s="54" t="str">
        <f>IF(ISBLANK(Paramètres!$B93),"",COUNTIF(Codes!EZ94,1))</f>
        <v/>
      </c>
      <c r="EY87" s="54" t="str">
        <f>IF(ISBLANK(Paramètres!$B93),"",COUNTIF(Codes!FA94,1))</f>
        <v/>
      </c>
      <c r="EZ87" s="54" t="str">
        <f>IF(ISBLANK(Paramètres!$B93),"",COUNTIF(Codes!FB94,1))</f>
        <v/>
      </c>
      <c r="FA87" s="54" t="str">
        <f>IF(ISBLANK(Paramètres!$B93),"",COUNTIF(Codes!FC94,1))</f>
        <v/>
      </c>
      <c r="FB87" s="54" t="str">
        <f>IF(ISBLANK(Paramètres!$B93),"",COUNTIF(Codes!FD94,1))</f>
        <v/>
      </c>
      <c r="FC87" s="54" t="str">
        <f>IF(ISBLANK(Paramètres!$B93),"",COUNTIF(Codes!FE94,1))</f>
        <v/>
      </c>
      <c r="FD87" s="54" t="str">
        <f>IF(ISBLANK(Paramètres!$B93),"",COUNTIF(Codes!FF94,1))</f>
        <v/>
      </c>
      <c r="FE87" s="54" t="str">
        <f>IF(ISBLANK(Paramètres!$B93),"",COUNTIF(Codes!FG94,1))</f>
        <v/>
      </c>
      <c r="FF87" s="54" t="str">
        <f>IF(ISBLANK(Paramètres!$B93),"",COUNTIF(Codes!FH94,1))</f>
        <v/>
      </c>
      <c r="FG87" s="54" t="str">
        <f>IF(ISBLANK(Paramètres!$B93),"",COUNTIF(Codes!FI94,1))</f>
        <v/>
      </c>
      <c r="FH87" s="54" t="str">
        <f>IF(ISBLANK(Paramètres!$B93),"",COUNTIF(Codes!FJ94,1))</f>
        <v/>
      </c>
      <c r="FI87" s="54" t="str">
        <f>IF(ISBLANK(Paramètres!$B93),"",COUNTIF(Codes!FK94,1))</f>
        <v/>
      </c>
      <c r="FJ87" s="54" t="str">
        <f>IF(ISBLANK(Paramètres!$B93),"",COUNTIF(Codes!FL94,1))</f>
        <v/>
      </c>
      <c r="FK87" s="54" t="str">
        <f>IF(ISBLANK(Paramètres!$B93),"",COUNTIF(Codes!FM94,1))</f>
        <v/>
      </c>
      <c r="FL87" s="54" t="str">
        <f>IF(ISBLANK(Paramètres!$B93),"",COUNTIF(Codes!FN94,1))</f>
        <v/>
      </c>
      <c r="FM87" s="54" t="str">
        <f>IF(ISBLANK(Paramètres!$B93),"",COUNTIF(Codes!FO94,1))</f>
        <v/>
      </c>
      <c r="FN87" s="54" t="str">
        <f>IF(ISBLANK(Paramètres!$B93),"",COUNTIF(Codes!FP94,1))</f>
        <v/>
      </c>
      <c r="FO87" s="54" t="str">
        <f>IF(ISBLANK(Paramètres!$B93),"",COUNTIF(Codes!FQ94,1))</f>
        <v/>
      </c>
      <c r="FP87" s="54" t="str">
        <f>IF(ISBLANK(Paramètres!$B93),"",COUNTIF(Codes!FR94,1))</f>
        <v/>
      </c>
      <c r="FQ87" s="54" t="str">
        <f>IF(ISBLANK(Paramètres!$B93),"",COUNTIF(Codes!FS94,1))</f>
        <v/>
      </c>
      <c r="FR87" s="54" t="str">
        <f>IF(ISBLANK(Paramètres!$B93),"",COUNTIF(Codes!FT94,1))</f>
        <v/>
      </c>
      <c r="FS87" s="54" t="str">
        <f>IF(ISBLANK(Paramètres!$B93),"",COUNTIF(Codes!FU94,1))</f>
        <v/>
      </c>
      <c r="FT87" s="54" t="str">
        <f>IF(ISBLANK(Paramètres!$B93),"",COUNTIF(Codes!FV94,1))</f>
        <v/>
      </c>
      <c r="FU87" s="54" t="str">
        <f>IF(ISBLANK(Paramètres!$B93),"",COUNTIF(Codes!FW94,1))</f>
        <v/>
      </c>
      <c r="FV87" s="54" t="str">
        <f>IF(ISBLANK(Paramètres!$B93),"",COUNTIF(Codes!FX94,1))</f>
        <v/>
      </c>
      <c r="FW87" s="54" t="str">
        <f>IF(ISBLANK(Paramètres!$B93),"",COUNTIF(Codes!FY94,1))</f>
        <v/>
      </c>
      <c r="FX87" s="54" t="str">
        <f>IF(ISBLANK(Paramètres!$B93),"",COUNTIF(Codes!FZ94,1))</f>
        <v/>
      </c>
      <c r="FY87" s="54" t="str">
        <f>IF(ISBLANK(Paramètres!$B93),"",COUNTIF(Codes!GA94,1))</f>
        <v/>
      </c>
      <c r="FZ87" s="54" t="str">
        <f>IF(ISBLANK(Paramètres!$B93),"",COUNTIF(Codes!GB94,1))</f>
        <v/>
      </c>
      <c r="GA87" s="54" t="str">
        <f>IF(ISBLANK(Paramètres!$B93),"",COUNTIF(Codes!GC94,1))</f>
        <v/>
      </c>
      <c r="GB87" s="54" t="str">
        <f>IF(ISBLANK(Paramètres!$B93),"",COUNTIF(Codes!GD94,1))</f>
        <v/>
      </c>
      <c r="GC87" s="54" t="str">
        <f>IF(ISBLANK(Paramètres!$B93),"",COUNTIF(Codes!GE94,1))</f>
        <v/>
      </c>
      <c r="GD87" s="54" t="str">
        <f>IF(ISBLANK(Paramètres!$B93),"",COUNTIF(Codes!GF94,1))</f>
        <v/>
      </c>
      <c r="GE87" s="54" t="str">
        <f>IF(ISBLANK(Paramètres!$B93),"",COUNTIF(Codes!GG94,1))</f>
        <v/>
      </c>
      <c r="GF87" s="54" t="str">
        <f>IF(ISBLANK(Paramètres!$B93),"",COUNTIF(Codes!GH94,1))</f>
        <v/>
      </c>
      <c r="GG87" s="54" t="str">
        <f>IF(ISBLANK(Paramètres!$B93),"",COUNTIF(Codes!GI94,1))</f>
        <v/>
      </c>
      <c r="GH87" s="54" t="str">
        <f>IF(ISBLANK(Paramètres!$B93),"",COUNTIF(Codes!GJ94,1))</f>
        <v/>
      </c>
      <c r="GI87" s="54" t="str">
        <f>IF(ISBLANK(Paramètres!$B93),"",COUNTIF(Codes!GK94,1))</f>
        <v/>
      </c>
      <c r="GJ87" s="54" t="str">
        <f>IF(ISBLANK(Paramètres!$B93),"",COUNTIF(Codes!GL94,1))</f>
        <v/>
      </c>
      <c r="GK87" s="54" t="str">
        <f>IF(ISBLANK(Paramètres!$B93),"",COUNTIF(Codes!GM94,1))</f>
        <v/>
      </c>
      <c r="GL87" s="54" t="str">
        <f>IF(ISBLANK(Paramètres!$B93),"",COUNTIF(Codes!GN94,1))</f>
        <v/>
      </c>
      <c r="GM87" s="54" t="str">
        <f>IF(ISBLANK(Paramètres!B93),"",AVERAGE(B87:CX87))</f>
        <v/>
      </c>
      <c r="GN87" s="54" t="str">
        <f>IF(ISBLANK(Paramètres!B93),"",AVERAGE(CY87:GL87))</f>
        <v/>
      </c>
      <c r="GO87" s="54" t="str">
        <f>IF(ISBLANK(Paramètres!B93),"",AVERAGE(C87:GL87))</f>
        <v/>
      </c>
      <c r="GP87" s="54" t="str">
        <f>IF(ISBLANK(Paramètres!B93),"",AVERAGE(CY87:DZ87))</f>
        <v/>
      </c>
      <c r="GQ87" s="54" t="str">
        <f>IF(ISBLANK(Paramètres!B93),"",AVERAGE(EA87:FK87))</f>
        <v/>
      </c>
      <c r="GR87" s="54" t="str">
        <f>IF(ISBLANK(Paramètres!B93),"",AVERAGE(FL87:FW87))</f>
        <v/>
      </c>
      <c r="GS87" s="54" t="str">
        <f>IF(ISBLANK(Paramètres!B93),"",AVERAGE(FX87:GL87))</f>
        <v/>
      </c>
      <c r="GT87" s="54" t="str">
        <f>IF(ISBLANK(Paramètres!B93),"",AVERAGE(Calculs!M87:R87,Calculs!AN87:AY87,Calculs!BE87:BI87,Calculs!BT87:BX87,Calculs!CD87:CO87))</f>
        <v/>
      </c>
      <c r="GU87" s="54" t="str">
        <f>IF(ISBLANK(Paramètres!B93),"",AVERAGE(Calculs!AI87:AM87,Calculs!BJ87:BP87,Calculs!BY87:CC87))</f>
        <v/>
      </c>
      <c r="GV87" s="54" t="str">
        <f>IF(ISBLANK(Paramètres!B93),"",AVERAGE(Calculs!B87:L87,Calculs!S87:AH87,Calculs!AZ87:BD87,Calculs!BQ87:BS87))</f>
        <v/>
      </c>
      <c r="GW87" s="54" t="str">
        <f>IF(ISBLANK(Paramètres!B93),"",AVERAGE(CP87:CX87))</f>
        <v/>
      </c>
    </row>
    <row r="88" spans="1:205" s="23" customFormat="1" ht="24" customHeight="1" thickBot="1" x14ac:dyDescent="0.4">
      <c r="A88" s="266" t="str">
        <f>Codes!C95</f>
        <v/>
      </c>
      <c r="B88" s="54" t="str">
        <f>IF(ISBLANK(Paramètres!$B94),"",COUNTIF(Codes!D95,1))</f>
        <v/>
      </c>
      <c r="C88" s="54" t="str">
        <f>IF(ISBLANK(Paramètres!$B94),"",COUNTIF(Codes!E95,1))</f>
        <v/>
      </c>
      <c r="D88" s="54" t="str">
        <f>IF(ISBLANK(Paramètres!$B94),"",COUNTIF(Codes!F95,1))</f>
        <v/>
      </c>
      <c r="E88" s="54" t="str">
        <f>IF(ISBLANK(Paramètres!$B94),"",COUNTIF(Codes!G95,1))</f>
        <v/>
      </c>
      <c r="F88" s="54" t="str">
        <f>IF(ISBLANK(Paramètres!$B94),"",COUNTIF(Codes!H95,1))</f>
        <v/>
      </c>
      <c r="G88" s="54" t="str">
        <f>IF(ISBLANK(Paramètres!$B94),"",COUNTIF(Codes!I95,1))</f>
        <v/>
      </c>
      <c r="H88" s="54" t="str">
        <f>IF(ISBLANK(Paramètres!$B94),"",COUNTIF(Codes!J95,1))</f>
        <v/>
      </c>
      <c r="I88" s="54" t="str">
        <f>IF(ISBLANK(Paramètres!$B94),"",COUNTIF(Codes!K95,1))</f>
        <v/>
      </c>
      <c r="J88" s="54" t="str">
        <f>IF(ISBLANK(Paramètres!$B94),"",COUNTIF(Codes!L95,1))</f>
        <v/>
      </c>
      <c r="K88" s="54" t="str">
        <f>IF(ISBLANK(Paramètres!$B94),"",COUNTIF(Codes!M95,1))</f>
        <v/>
      </c>
      <c r="L88" s="54" t="str">
        <f>IF(ISBLANK(Paramètres!$B94),"",COUNTIF(Codes!N95,1))</f>
        <v/>
      </c>
      <c r="M88" s="54" t="str">
        <f>IF(ISBLANK(Paramètres!$B94),"",COUNTIF(Codes!O95,1))</f>
        <v/>
      </c>
      <c r="N88" s="54" t="str">
        <f>IF(ISBLANK(Paramètres!$B94),"",COUNTIF(Codes!P95,1))</f>
        <v/>
      </c>
      <c r="O88" s="54" t="str">
        <f>IF(ISBLANK(Paramètres!$B94),"",COUNTIF(Codes!Q95,1))</f>
        <v/>
      </c>
      <c r="P88" s="54" t="str">
        <f>IF(ISBLANK(Paramètres!$B94),"",COUNTIF(Codes!R95,1))</f>
        <v/>
      </c>
      <c r="Q88" s="54" t="str">
        <f>IF(ISBLANK(Paramètres!$B94),"",COUNTIF(Codes!S95,1))</f>
        <v/>
      </c>
      <c r="R88" s="54" t="str">
        <f>IF(ISBLANK(Paramètres!$B94),"",COUNTIF(Codes!T95,1))</f>
        <v/>
      </c>
      <c r="S88" s="54" t="str">
        <f>IF(ISBLANK(Paramètres!$B94),"",COUNTIF(Codes!U95,1))</f>
        <v/>
      </c>
      <c r="T88" s="54" t="str">
        <f>IF(ISBLANK(Paramètres!$B94),"",COUNTIF(Codes!V95,1))</f>
        <v/>
      </c>
      <c r="U88" s="54" t="str">
        <f>IF(ISBLANK(Paramètres!$B94),"",COUNTIF(Codes!W95,1))</f>
        <v/>
      </c>
      <c r="V88" s="54" t="str">
        <f>IF(ISBLANK(Paramètres!$B94),"",COUNTIF(Codes!X95,1))</f>
        <v/>
      </c>
      <c r="W88" s="54" t="str">
        <f>IF(ISBLANK(Paramètres!$B94),"",COUNTIF(Codes!Y95,1))</f>
        <v/>
      </c>
      <c r="X88" s="54" t="str">
        <f>IF(ISBLANK(Paramètres!$B94),"",COUNTIF(Codes!Z95,1))</f>
        <v/>
      </c>
      <c r="Y88" s="54" t="str">
        <f>IF(ISBLANK(Paramètres!$B94),"",COUNTIF(Codes!AA95,1))</f>
        <v/>
      </c>
      <c r="Z88" s="54" t="str">
        <f>IF(ISBLANK(Paramètres!$B94),"",COUNTIF(Codes!AB95,1))</f>
        <v/>
      </c>
      <c r="AA88" s="54" t="str">
        <f>IF(ISBLANK(Paramètres!$B94),"",COUNTIF(Codes!AC95,1))</f>
        <v/>
      </c>
      <c r="AB88" s="54" t="str">
        <f>IF(ISBLANK(Paramètres!$B94),"",COUNTIF(Codes!AD95,1))</f>
        <v/>
      </c>
      <c r="AC88" s="54" t="str">
        <f>IF(ISBLANK(Paramètres!$B94),"",COUNTIF(Codes!AE95,1))</f>
        <v/>
      </c>
      <c r="AD88" s="54" t="str">
        <f>IF(ISBLANK(Paramètres!$B94),"",COUNTIF(Codes!AF95,1))</f>
        <v/>
      </c>
      <c r="AE88" s="54" t="str">
        <f>IF(ISBLANK(Paramètres!$B94),"",COUNTIF(Codes!AG95,1))</f>
        <v/>
      </c>
      <c r="AF88" s="54" t="str">
        <f>IF(ISBLANK(Paramètres!$B94),"",COUNTIF(Codes!AH95,1))</f>
        <v/>
      </c>
      <c r="AG88" s="54" t="str">
        <f>IF(ISBLANK(Paramètres!$B94),"",COUNTIF(Codes!AI95,1))</f>
        <v/>
      </c>
      <c r="AH88" s="54" t="str">
        <f>IF(ISBLANK(Paramètres!$B94),"",COUNTIF(Codes!AJ95,1))</f>
        <v/>
      </c>
      <c r="AI88" s="54" t="str">
        <f>IF(ISBLANK(Paramètres!$B94),"",COUNTIF(Codes!AK95,1))</f>
        <v/>
      </c>
      <c r="AJ88" s="54" t="str">
        <f>IF(ISBLANK(Paramètres!$B94),"",COUNTIF(Codes!AL95,1))</f>
        <v/>
      </c>
      <c r="AK88" s="54" t="str">
        <f>IF(ISBLANK(Paramètres!$B94),"",COUNTIF(Codes!AM95,1))</f>
        <v/>
      </c>
      <c r="AL88" s="54" t="str">
        <f>IF(ISBLANK(Paramètres!$B94),"",COUNTIF(Codes!AN95,1))</f>
        <v/>
      </c>
      <c r="AM88" s="54" t="str">
        <f>IF(ISBLANK(Paramètres!$B94),"",COUNTIF(Codes!AO95,1))</f>
        <v/>
      </c>
      <c r="AN88" s="54" t="str">
        <f>IF(ISBLANK(Paramètres!$B94),"",COUNTIF(Codes!AP95,1))</f>
        <v/>
      </c>
      <c r="AO88" s="54" t="str">
        <f>IF(ISBLANK(Paramètres!$B94),"",COUNTIF(Codes!AQ95,1))</f>
        <v/>
      </c>
      <c r="AP88" s="54" t="str">
        <f>IF(ISBLANK(Paramètres!$B94),"",COUNTIF(Codes!AR95,1))</f>
        <v/>
      </c>
      <c r="AQ88" s="54" t="str">
        <f>IF(ISBLANK(Paramètres!$B94),"",COUNTIF(Codes!AS95,1))</f>
        <v/>
      </c>
      <c r="AR88" s="54" t="str">
        <f>IF(ISBLANK(Paramètres!$B94),"",COUNTIF(Codes!AT95,1))</f>
        <v/>
      </c>
      <c r="AS88" s="54" t="str">
        <f>IF(ISBLANK(Paramètres!$B94),"",COUNTIF(Codes!AU95,1))</f>
        <v/>
      </c>
      <c r="AT88" s="54" t="str">
        <f>IF(ISBLANK(Paramètres!$B94),"",COUNTIF(Codes!AV95,1))</f>
        <v/>
      </c>
      <c r="AU88" s="54" t="str">
        <f>IF(ISBLANK(Paramètres!$B94),"",COUNTIF(Codes!AW95,1))</f>
        <v/>
      </c>
      <c r="AV88" s="54" t="str">
        <f>IF(ISBLANK(Paramètres!$B94),"",COUNTIF(Codes!AX95,1))</f>
        <v/>
      </c>
      <c r="AW88" s="54" t="str">
        <f>IF(ISBLANK(Paramètres!$B94),"",COUNTIF(Codes!AY95,1))</f>
        <v/>
      </c>
      <c r="AX88" s="54" t="str">
        <f>IF(ISBLANK(Paramètres!$B94),"",COUNTIF(Codes!AZ95,1))</f>
        <v/>
      </c>
      <c r="AY88" s="54" t="str">
        <f>IF(ISBLANK(Paramètres!$B94),"",COUNTIF(Codes!BA95,1))</f>
        <v/>
      </c>
      <c r="AZ88" s="54" t="str">
        <f>IF(ISBLANK(Paramètres!$B94),"",COUNTIF(Codes!BB95,1))</f>
        <v/>
      </c>
      <c r="BA88" s="54" t="str">
        <f>IF(ISBLANK(Paramètres!$B94),"",COUNTIF(Codes!BC95,1))</f>
        <v/>
      </c>
      <c r="BB88" s="54" t="str">
        <f>IF(ISBLANK(Paramètres!$B94),"",COUNTIF(Codes!BD95,1))</f>
        <v/>
      </c>
      <c r="BC88" s="54" t="str">
        <f>IF(ISBLANK(Paramètres!$B94),"",COUNTIF(Codes!BE95,1))</f>
        <v/>
      </c>
      <c r="BD88" s="54" t="str">
        <f>IF(ISBLANK(Paramètres!$B94),"",COUNTIF(Codes!BF95,1))</f>
        <v/>
      </c>
      <c r="BE88" s="54" t="str">
        <f>IF(ISBLANK(Paramètres!$B94),"",COUNTIF(Codes!BG95,1))</f>
        <v/>
      </c>
      <c r="BF88" s="54" t="str">
        <f>IF(ISBLANK(Paramètres!$B94),"",COUNTIF(Codes!BH95,1))</f>
        <v/>
      </c>
      <c r="BG88" s="54" t="str">
        <f>IF(ISBLANK(Paramètres!$B94),"",COUNTIF(Codes!BI95,1))</f>
        <v/>
      </c>
      <c r="BH88" s="54" t="str">
        <f>IF(ISBLANK(Paramètres!$B94),"",COUNTIF(Codes!BJ95,1))</f>
        <v/>
      </c>
      <c r="BI88" s="54" t="str">
        <f>IF(ISBLANK(Paramètres!$B94),"",COUNTIF(Codes!BK95,1))</f>
        <v/>
      </c>
      <c r="BJ88" s="54" t="str">
        <f>IF(ISBLANK(Paramètres!$B94),"",COUNTIF(Codes!BL95,1))</f>
        <v/>
      </c>
      <c r="BK88" s="54" t="str">
        <f>IF(ISBLANK(Paramètres!$B94),"",COUNTIF(Codes!BM95,1))</f>
        <v/>
      </c>
      <c r="BL88" s="54" t="str">
        <f>IF(ISBLANK(Paramètres!$B94),"",COUNTIF(Codes!BN95,1))</f>
        <v/>
      </c>
      <c r="BM88" s="54" t="str">
        <f>IF(ISBLANK(Paramètres!$B94),"",COUNTIF(Codes!BO95,1))</f>
        <v/>
      </c>
      <c r="BN88" s="54" t="str">
        <f>IF(ISBLANK(Paramètres!$B94),"",COUNTIF(Codes!BP95,1))</f>
        <v/>
      </c>
      <c r="BO88" s="54" t="str">
        <f>IF(ISBLANK(Paramètres!$B94),"",COUNTIF(Codes!BQ95,1))</f>
        <v/>
      </c>
      <c r="BP88" s="54" t="str">
        <f>IF(ISBLANK(Paramètres!$B94),"",COUNTIF(Codes!BR95,1))</f>
        <v/>
      </c>
      <c r="BQ88" s="54" t="str">
        <f>IF(ISBLANK(Paramètres!$B94),"",COUNTIF(Codes!BS95,1))</f>
        <v/>
      </c>
      <c r="BR88" s="54" t="str">
        <f>IF(ISBLANK(Paramètres!$B94),"",COUNTIF(Codes!BT95,1))</f>
        <v/>
      </c>
      <c r="BS88" s="54" t="str">
        <f>IF(ISBLANK(Paramètres!$B94),"",COUNTIF(Codes!BU95,1))</f>
        <v/>
      </c>
      <c r="BT88" s="54" t="str">
        <f>IF(ISBLANK(Paramètres!$B94),"",COUNTIF(Codes!BV95,1))</f>
        <v/>
      </c>
      <c r="BU88" s="54" t="str">
        <f>IF(ISBLANK(Paramètres!$B94),"",COUNTIF(Codes!BW95,1))</f>
        <v/>
      </c>
      <c r="BV88" s="54" t="str">
        <f>IF(ISBLANK(Paramètres!$B94),"",COUNTIF(Codes!BX95,1))</f>
        <v/>
      </c>
      <c r="BW88" s="54" t="str">
        <f>IF(ISBLANK(Paramètres!$B94),"",COUNTIF(Codes!BY95,1))</f>
        <v/>
      </c>
      <c r="BX88" s="54" t="str">
        <f>IF(ISBLANK(Paramètres!$B94),"",COUNTIF(Codes!BZ95,1))</f>
        <v/>
      </c>
      <c r="BY88" s="54" t="str">
        <f>IF(ISBLANK(Paramètres!$B94),"",COUNTIF(Codes!CA95,1))</f>
        <v/>
      </c>
      <c r="BZ88" s="54" t="str">
        <f>IF(ISBLANK(Paramètres!$B94),"",COUNTIF(Codes!CB95,1))</f>
        <v/>
      </c>
      <c r="CA88" s="54" t="str">
        <f>IF(ISBLANK(Paramètres!$B94),"",COUNTIF(Codes!CC95,1))</f>
        <v/>
      </c>
      <c r="CB88" s="54" t="str">
        <f>IF(ISBLANK(Paramètres!$B94),"",COUNTIF(Codes!CD95,1))</f>
        <v/>
      </c>
      <c r="CC88" s="54" t="str">
        <f>IF(ISBLANK(Paramètres!$B94),"",COUNTIF(Codes!CE95,1))</f>
        <v/>
      </c>
      <c r="CD88" s="54" t="str">
        <f>IF(ISBLANK(Paramètres!$B94),"",COUNTIF(Codes!CF95,1))</f>
        <v/>
      </c>
      <c r="CE88" s="54" t="str">
        <f>IF(ISBLANK(Paramètres!$B94),"",COUNTIF(Codes!CG95,1))</f>
        <v/>
      </c>
      <c r="CF88" s="54" t="str">
        <f>IF(ISBLANK(Paramètres!$B94),"",COUNTIF(Codes!CH95,1))</f>
        <v/>
      </c>
      <c r="CG88" s="54" t="str">
        <f>IF(ISBLANK(Paramètres!$B94),"",COUNTIF(Codes!CI95,1))</f>
        <v/>
      </c>
      <c r="CH88" s="54" t="str">
        <f>IF(ISBLANK(Paramètres!$B94),"",COUNTIF(Codes!CJ95,1))</f>
        <v/>
      </c>
      <c r="CI88" s="54" t="str">
        <f>IF(ISBLANK(Paramètres!$B94),"",COUNTIF(Codes!CK95,1))</f>
        <v/>
      </c>
      <c r="CJ88" s="54" t="str">
        <f>IF(ISBLANK(Paramètres!$B94),"",COUNTIF(Codes!CL95,1))</f>
        <v/>
      </c>
      <c r="CK88" s="54" t="str">
        <f>IF(ISBLANK(Paramètres!$B94),"",COUNTIF(Codes!CM95,1))</f>
        <v/>
      </c>
      <c r="CL88" s="54" t="str">
        <f>IF(ISBLANK(Paramètres!$B94),"",COUNTIF(Codes!CN95,1))</f>
        <v/>
      </c>
      <c r="CM88" s="54" t="str">
        <f>IF(ISBLANK(Paramètres!$B94),"",COUNTIF(Codes!CO95,1))</f>
        <v/>
      </c>
      <c r="CN88" s="54" t="str">
        <f>IF(ISBLANK(Paramètres!$B94),"",COUNTIF(Codes!CP95,1))</f>
        <v/>
      </c>
      <c r="CO88" s="54" t="str">
        <f>IF(ISBLANK(Paramètres!$B94),"",COUNTIF(Codes!CQ95,1))</f>
        <v/>
      </c>
      <c r="CP88" s="54" t="str">
        <f>IF(ISBLANK(Paramètres!$B94),"",COUNTIF(Codes!CR95,1))</f>
        <v/>
      </c>
      <c r="CQ88" s="54" t="str">
        <f>IF(ISBLANK(Paramètres!$B94),"",COUNTIF(Codes!CS95,1))</f>
        <v/>
      </c>
      <c r="CR88" s="54" t="str">
        <f>IF(ISBLANK(Paramètres!$B94),"",COUNTIF(Codes!CT95,1))</f>
        <v/>
      </c>
      <c r="CS88" s="54" t="str">
        <f>IF(ISBLANK(Paramètres!$B94),"",COUNTIF(Codes!CU95,1))</f>
        <v/>
      </c>
      <c r="CT88" s="54" t="str">
        <f>IF(ISBLANK(Paramètres!$B94),"",COUNTIF(Codes!CV95,1))</f>
        <v/>
      </c>
      <c r="CU88" s="54" t="str">
        <f>IF(ISBLANK(Paramètres!$B94),"",COUNTIF(Codes!CW95,1))</f>
        <v/>
      </c>
      <c r="CV88" s="54" t="str">
        <f>IF(ISBLANK(Paramètres!$B94),"",COUNTIF(Codes!CX95,1))</f>
        <v/>
      </c>
      <c r="CW88" s="54" t="str">
        <f>IF(ISBLANK(Paramètres!$B94),"",COUNTIF(Codes!CY95,1))</f>
        <v/>
      </c>
      <c r="CX88" s="54" t="str">
        <f>IF(ISBLANK(Paramètres!$B94),"",COUNTIF(Codes!CZ95,1))</f>
        <v/>
      </c>
      <c r="CY88" s="54" t="str">
        <f>IF(ISBLANK(Paramètres!$B94),"",COUNTIF(Codes!DA95,1))</f>
        <v/>
      </c>
      <c r="CZ88" s="54" t="str">
        <f>IF(ISBLANK(Paramètres!$B94),"",COUNTIF(Codes!DB95,1))</f>
        <v/>
      </c>
      <c r="DA88" s="54" t="str">
        <f>IF(ISBLANK(Paramètres!$B94),"",COUNTIF(Codes!DC95,1))</f>
        <v/>
      </c>
      <c r="DB88" s="54" t="str">
        <f>IF(ISBLANK(Paramètres!$B94),"",COUNTIF(Codes!DD95,1))</f>
        <v/>
      </c>
      <c r="DC88" s="54" t="str">
        <f>IF(ISBLANK(Paramètres!$B94),"",COUNTIF(Codes!DE95,1))</f>
        <v/>
      </c>
      <c r="DD88" s="54" t="str">
        <f>IF(ISBLANK(Paramètres!$B94),"",COUNTIF(Codes!DF95,1))</f>
        <v/>
      </c>
      <c r="DE88" s="54" t="str">
        <f>IF(ISBLANK(Paramètres!$B94),"",COUNTIF(Codes!DG95,1))</f>
        <v/>
      </c>
      <c r="DF88" s="54" t="str">
        <f>IF(ISBLANK(Paramètres!$B94),"",COUNTIF(Codes!DH95,1))</f>
        <v/>
      </c>
      <c r="DG88" s="54" t="str">
        <f>IF(ISBLANK(Paramètres!$B94),"",COUNTIF(Codes!DI95,1))</f>
        <v/>
      </c>
      <c r="DH88" s="54" t="str">
        <f>IF(ISBLANK(Paramètres!$B94),"",COUNTIF(Codes!DJ95,1))</f>
        <v/>
      </c>
      <c r="DI88" s="54" t="str">
        <f>IF(ISBLANK(Paramètres!$B94),"",COUNTIF(Codes!DK95,1))</f>
        <v/>
      </c>
      <c r="DJ88" s="54" t="str">
        <f>IF(ISBLANK(Paramètres!$B94),"",COUNTIF(Codes!DL95,1))</f>
        <v/>
      </c>
      <c r="DK88" s="54" t="str">
        <f>IF(ISBLANK(Paramètres!$B94),"",COUNTIF(Codes!DM95,1))</f>
        <v/>
      </c>
      <c r="DL88" s="54" t="str">
        <f>IF(ISBLANK(Paramètres!$B94),"",COUNTIF(Codes!DN95,1))</f>
        <v/>
      </c>
      <c r="DM88" s="54" t="str">
        <f>IF(ISBLANK(Paramètres!$B94),"",COUNTIF(Codes!DO95,1))</f>
        <v/>
      </c>
      <c r="DN88" s="54" t="str">
        <f>IF(ISBLANK(Paramètres!$B94),"",COUNTIF(Codes!DP95,1))</f>
        <v/>
      </c>
      <c r="DO88" s="54" t="str">
        <f>IF(ISBLANK(Paramètres!$B94),"",COUNTIF(Codes!DQ95,1))</f>
        <v/>
      </c>
      <c r="DP88" s="54" t="str">
        <f>IF(ISBLANK(Paramètres!$B94),"",COUNTIF(Codes!DR95,1))</f>
        <v/>
      </c>
      <c r="DQ88" s="54" t="str">
        <f>IF(ISBLANK(Paramètres!$B94),"",COUNTIF(Codes!DS95,1))</f>
        <v/>
      </c>
      <c r="DR88" s="54" t="str">
        <f>IF(ISBLANK(Paramètres!$B94),"",COUNTIF(Codes!DT95,1))</f>
        <v/>
      </c>
      <c r="DS88" s="54" t="str">
        <f>IF(ISBLANK(Paramètres!$B94),"",COUNTIF(Codes!DU95,1))</f>
        <v/>
      </c>
      <c r="DT88" s="54" t="str">
        <f>IF(ISBLANK(Paramètres!$B94),"",COUNTIF(Codes!DV95,1))</f>
        <v/>
      </c>
      <c r="DU88" s="54" t="str">
        <f>IF(ISBLANK(Paramètres!$B94),"",COUNTIF(Codes!DW95,1))</f>
        <v/>
      </c>
      <c r="DV88" s="54" t="str">
        <f>IF(ISBLANK(Paramètres!$B94),"",COUNTIF(Codes!DX95,1))</f>
        <v/>
      </c>
      <c r="DW88" s="54" t="str">
        <f>IF(ISBLANK(Paramètres!$B94),"",COUNTIF(Codes!DY95,1))</f>
        <v/>
      </c>
      <c r="DX88" s="54" t="str">
        <f>IF(ISBLANK(Paramètres!$B94),"",COUNTIF(Codes!DZ95,1))</f>
        <v/>
      </c>
      <c r="DY88" s="54" t="str">
        <f>IF(ISBLANK(Paramètres!$B94),"",COUNTIF(Codes!EA95,1))</f>
        <v/>
      </c>
      <c r="DZ88" s="54" t="str">
        <f>IF(ISBLANK(Paramètres!$B94),"",COUNTIF(Codes!EB95,1))</f>
        <v/>
      </c>
      <c r="EA88" s="54" t="str">
        <f>IF(ISBLANK(Paramètres!$B94),"",COUNTIF(Codes!EC95,1))</f>
        <v/>
      </c>
      <c r="EB88" s="54" t="str">
        <f>IF(ISBLANK(Paramètres!$B94),"",COUNTIF(Codes!ED95,1))</f>
        <v/>
      </c>
      <c r="EC88" s="54" t="str">
        <f>IF(ISBLANK(Paramètres!$B94),"",COUNTIF(Codes!EE95,1))</f>
        <v/>
      </c>
      <c r="ED88" s="54" t="str">
        <f>IF(ISBLANK(Paramètres!$B94),"",COUNTIF(Codes!EF95,1))</f>
        <v/>
      </c>
      <c r="EE88" s="54" t="str">
        <f>IF(ISBLANK(Paramètres!$B94),"",COUNTIF(Codes!EG95,1))</f>
        <v/>
      </c>
      <c r="EF88" s="54" t="str">
        <f>IF(ISBLANK(Paramètres!$B94),"",COUNTIF(Codes!EH95,1))</f>
        <v/>
      </c>
      <c r="EG88" s="54" t="str">
        <f>IF(ISBLANK(Paramètres!$B94),"",COUNTIF(Codes!EI95,1))</f>
        <v/>
      </c>
      <c r="EH88" s="54" t="str">
        <f>IF(ISBLANK(Paramètres!$B94),"",COUNTIF(Codes!EJ95,1))</f>
        <v/>
      </c>
      <c r="EI88" s="54" t="str">
        <f>IF(ISBLANK(Paramètres!$B94),"",COUNTIF(Codes!EK95,1))</f>
        <v/>
      </c>
      <c r="EJ88" s="54" t="str">
        <f>IF(ISBLANK(Paramètres!$B94),"",COUNTIF(Codes!EL95,1))</f>
        <v/>
      </c>
      <c r="EK88" s="54" t="str">
        <f>IF(ISBLANK(Paramètres!$B94),"",COUNTIF(Codes!EM95,1))</f>
        <v/>
      </c>
      <c r="EL88" s="54" t="str">
        <f>IF(ISBLANK(Paramètres!$B94),"",COUNTIF(Codes!EN95,1))</f>
        <v/>
      </c>
      <c r="EM88" s="54" t="str">
        <f>IF(ISBLANK(Paramètres!$B94),"",COUNTIF(Codes!EO95,1))</f>
        <v/>
      </c>
      <c r="EN88" s="54" t="str">
        <f>IF(ISBLANK(Paramètres!$B94),"",COUNTIF(Codes!EP95,1))</f>
        <v/>
      </c>
      <c r="EO88" s="54" t="str">
        <f>IF(ISBLANK(Paramètres!$B94),"",COUNTIF(Codes!EQ95,1))</f>
        <v/>
      </c>
      <c r="EP88" s="54" t="str">
        <f>IF(ISBLANK(Paramètres!$B94),"",COUNTIF(Codes!ER95,1))</f>
        <v/>
      </c>
      <c r="EQ88" s="54" t="str">
        <f>IF(ISBLANK(Paramètres!$B94),"",COUNTIF(Codes!ES95,1))</f>
        <v/>
      </c>
      <c r="ER88" s="54" t="str">
        <f>IF(ISBLANK(Paramètres!$B94),"",COUNTIF(Codes!ET95,1))</f>
        <v/>
      </c>
      <c r="ES88" s="54" t="str">
        <f>IF(ISBLANK(Paramètres!$B94),"",COUNTIF(Codes!EU95,1))</f>
        <v/>
      </c>
      <c r="ET88" s="54" t="str">
        <f>IF(ISBLANK(Paramètres!$B94),"",COUNTIF(Codes!EV95,1))</f>
        <v/>
      </c>
      <c r="EU88" s="54" t="str">
        <f>IF(ISBLANK(Paramètres!$B94),"",COUNTIF(Codes!EW95,1))</f>
        <v/>
      </c>
      <c r="EV88" s="54" t="str">
        <f>IF(ISBLANK(Paramètres!$B94),"",COUNTIF(Codes!EX95,1))</f>
        <v/>
      </c>
      <c r="EW88" s="54" t="str">
        <f>IF(ISBLANK(Paramètres!$B94),"",COUNTIF(Codes!EY95,1))</f>
        <v/>
      </c>
      <c r="EX88" s="54" t="str">
        <f>IF(ISBLANK(Paramètres!$B94),"",COUNTIF(Codes!EZ95,1))</f>
        <v/>
      </c>
      <c r="EY88" s="54" t="str">
        <f>IF(ISBLANK(Paramètres!$B94),"",COUNTIF(Codes!FA95,1))</f>
        <v/>
      </c>
      <c r="EZ88" s="54" t="str">
        <f>IF(ISBLANK(Paramètres!$B94),"",COUNTIF(Codes!FB95,1))</f>
        <v/>
      </c>
      <c r="FA88" s="54" t="str">
        <f>IF(ISBLANK(Paramètres!$B94),"",COUNTIF(Codes!FC95,1))</f>
        <v/>
      </c>
      <c r="FB88" s="54" t="str">
        <f>IF(ISBLANK(Paramètres!$B94),"",COUNTIF(Codes!FD95,1))</f>
        <v/>
      </c>
      <c r="FC88" s="54" t="str">
        <f>IF(ISBLANK(Paramètres!$B94),"",COUNTIF(Codes!FE95,1))</f>
        <v/>
      </c>
      <c r="FD88" s="54" t="str">
        <f>IF(ISBLANK(Paramètres!$B94),"",COUNTIF(Codes!FF95,1))</f>
        <v/>
      </c>
      <c r="FE88" s="54" t="str">
        <f>IF(ISBLANK(Paramètres!$B94),"",COUNTIF(Codes!FG95,1))</f>
        <v/>
      </c>
      <c r="FF88" s="54" t="str">
        <f>IF(ISBLANK(Paramètres!$B94),"",COUNTIF(Codes!FH95,1))</f>
        <v/>
      </c>
      <c r="FG88" s="54" t="str">
        <f>IF(ISBLANK(Paramètres!$B94),"",COUNTIF(Codes!FI95,1))</f>
        <v/>
      </c>
      <c r="FH88" s="54" t="str">
        <f>IF(ISBLANK(Paramètres!$B94),"",COUNTIF(Codes!FJ95,1))</f>
        <v/>
      </c>
      <c r="FI88" s="54" t="str">
        <f>IF(ISBLANK(Paramètres!$B94),"",COUNTIF(Codes!FK95,1))</f>
        <v/>
      </c>
      <c r="FJ88" s="54" t="str">
        <f>IF(ISBLANK(Paramètres!$B94),"",COUNTIF(Codes!FL95,1))</f>
        <v/>
      </c>
      <c r="FK88" s="54" t="str">
        <f>IF(ISBLANK(Paramètres!$B94),"",COUNTIF(Codes!FM95,1))</f>
        <v/>
      </c>
      <c r="FL88" s="54" t="str">
        <f>IF(ISBLANK(Paramètres!$B94),"",COUNTIF(Codes!FN95,1))</f>
        <v/>
      </c>
      <c r="FM88" s="54" t="str">
        <f>IF(ISBLANK(Paramètres!$B94),"",COUNTIF(Codes!FO95,1))</f>
        <v/>
      </c>
      <c r="FN88" s="54" t="str">
        <f>IF(ISBLANK(Paramètres!$B94),"",COUNTIF(Codes!FP95,1))</f>
        <v/>
      </c>
      <c r="FO88" s="54" t="str">
        <f>IF(ISBLANK(Paramètres!$B94),"",COUNTIF(Codes!FQ95,1))</f>
        <v/>
      </c>
      <c r="FP88" s="54" t="str">
        <f>IF(ISBLANK(Paramètres!$B94),"",COUNTIF(Codes!FR95,1))</f>
        <v/>
      </c>
      <c r="FQ88" s="54" t="str">
        <f>IF(ISBLANK(Paramètres!$B94),"",COUNTIF(Codes!FS95,1))</f>
        <v/>
      </c>
      <c r="FR88" s="54" t="str">
        <f>IF(ISBLANK(Paramètres!$B94),"",COUNTIF(Codes!FT95,1))</f>
        <v/>
      </c>
      <c r="FS88" s="54" t="str">
        <f>IF(ISBLANK(Paramètres!$B94),"",COUNTIF(Codes!FU95,1))</f>
        <v/>
      </c>
      <c r="FT88" s="54" t="str">
        <f>IF(ISBLANK(Paramètres!$B94),"",COUNTIF(Codes!FV95,1))</f>
        <v/>
      </c>
      <c r="FU88" s="54" t="str">
        <f>IF(ISBLANK(Paramètres!$B94),"",COUNTIF(Codes!FW95,1))</f>
        <v/>
      </c>
      <c r="FV88" s="54" t="str">
        <f>IF(ISBLANK(Paramètres!$B94),"",COUNTIF(Codes!FX95,1))</f>
        <v/>
      </c>
      <c r="FW88" s="54" t="str">
        <f>IF(ISBLANK(Paramètres!$B94),"",COUNTIF(Codes!FY95,1))</f>
        <v/>
      </c>
      <c r="FX88" s="54" t="str">
        <f>IF(ISBLANK(Paramètres!$B94),"",COUNTIF(Codes!FZ95,1))</f>
        <v/>
      </c>
      <c r="FY88" s="54" t="str">
        <f>IF(ISBLANK(Paramètres!$B94),"",COUNTIF(Codes!GA95,1))</f>
        <v/>
      </c>
      <c r="FZ88" s="54" t="str">
        <f>IF(ISBLANK(Paramètres!$B94),"",COUNTIF(Codes!GB95,1))</f>
        <v/>
      </c>
      <c r="GA88" s="54" t="str">
        <f>IF(ISBLANK(Paramètres!$B94),"",COUNTIF(Codes!GC95,1))</f>
        <v/>
      </c>
      <c r="GB88" s="54" t="str">
        <f>IF(ISBLANK(Paramètres!$B94),"",COUNTIF(Codes!GD95,1))</f>
        <v/>
      </c>
      <c r="GC88" s="54" t="str">
        <f>IF(ISBLANK(Paramètres!$B94),"",COUNTIF(Codes!GE95,1))</f>
        <v/>
      </c>
      <c r="GD88" s="54" t="str">
        <f>IF(ISBLANK(Paramètres!$B94),"",COUNTIF(Codes!GF95,1))</f>
        <v/>
      </c>
      <c r="GE88" s="54" t="str">
        <f>IF(ISBLANK(Paramètres!$B94),"",COUNTIF(Codes!GG95,1))</f>
        <v/>
      </c>
      <c r="GF88" s="54" t="str">
        <f>IF(ISBLANK(Paramètres!$B94),"",COUNTIF(Codes!GH95,1))</f>
        <v/>
      </c>
      <c r="GG88" s="54" t="str">
        <f>IF(ISBLANK(Paramètres!$B94),"",COUNTIF(Codes!GI95,1))</f>
        <v/>
      </c>
      <c r="GH88" s="54" t="str">
        <f>IF(ISBLANK(Paramètres!$B94),"",COUNTIF(Codes!GJ95,1))</f>
        <v/>
      </c>
      <c r="GI88" s="54" t="str">
        <f>IF(ISBLANK(Paramètres!$B94),"",COUNTIF(Codes!GK95,1))</f>
        <v/>
      </c>
      <c r="GJ88" s="54" t="str">
        <f>IF(ISBLANK(Paramètres!$B94),"",COUNTIF(Codes!GL95,1))</f>
        <v/>
      </c>
      <c r="GK88" s="54" t="str">
        <f>IF(ISBLANK(Paramètres!$B94),"",COUNTIF(Codes!GM95,1))</f>
        <v/>
      </c>
      <c r="GL88" s="54" t="str">
        <f>IF(ISBLANK(Paramètres!$B94),"",COUNTIF(Codes!GN95,1))</f>
        <v/>
      </c>
      <c r="GM88" s="54" t="str">
        <f>IF(ISBLANK(Paramètres!B94),"",AVERAGE(B88:CX88))</f>
        <v/>
      </c>
      <c r="GN88" s="54" t="str">
        <f>IF(ISBLANK(Paramètres!B94),"",AVERAGE(CY88:GL88))</f>
        <v/>
      </c>
      <c r="GO88" s="54" t="str">
        <f>IF(ISBLANK(Paramètres!B94),"",AVERAGE(C88:GL88))</f>
        <v/>
      </c>
      <c r="GP88" s="54" t="str">
        <f>IF(ISBLANK(Paramètres!B94),"",AVERAGE(CY88:DZ88))</f>
        <v/>
      </c>
      <c r="GQ88" s="54" t="str">
        <f>IF(ISBLANK(Paramètres!B94),"",AVERAGE(EA88:FK88))</f>
        <v/>
      </c>
      <c r="GR88" s="54" t="str">
        <f>IF(ISBLANK(Paramètres!B94),"",AVERAGE(FL88:FW88))</f>
        <v/>
      </c>
      <c r="GS88" s="54" t="str">
        <f>IF(ISBLANK(Paramètres!B94),"",AVERAGE(FX88:GL88))</f>
        <v/>
      </c>
      <c r="GT88" s="54" t="str">
        <f>IF(ISBLANK(Paramètres!B94),"",AVERAGE(Calculs!M88:R88,Calculs!AN88:AY88,Calculs!BE88:BI88,Calculs!BT88:BX88,Calculs!CD88:CO88))</f>
        <v/>
      </c>
      <c r="GU88" s="54" t="str">
        <f>IF(ISBLANK(Paramètres!B94),"",AVERAGE(Calculs!AI88:AM88,Calculs!BJ88:BP88,Calculs!BY88:CC88))</f>
        <v/>
      </c>
      <c r="GV88" s="54" t="str">
        <f>IF(ISBLANK(Paramètres!B94),"",AVERAGE(Calculs!B88:L88,Calculs!S88:AH88,Calculs!AZ88:BD88,Calculs!BQ88:BS88))</f>
        <v/>
      </c>
      <c r="GW88" s="54" t="str">
        <f>IF(ISBLANK(Paramètres!B94),"",AVERAGE(CP88:CX88))</f>
        <v/>
      </c>
    </row>
    <row r="89" spans="1:205" s="23" customFormat="1" ht="24" customHeight="1" thickBot="1" x14ac:dyDescent="0.4">
      <c r="A89" s="266" t="str">
        <f>Codes!C96</f>
        <v/>
      </c>
      <c r="B89" s="54" t="str">
        <f>IF(ISBLANK(Paramètres!$B95),"",COUNTIF(Codes!D96,1))</f>
        <v/>
      </c>
      <c r="C89" s="54" t="str">
        <f>IF(ISBLANK(Paramètres!$B95),"",COUNTIF(Codes!E96,1))</f>
        <v/>
      </c>
      <c r="D89" s="54" t="str">
        <f>IF(ISBLANK(Paramètres!$B95),"",COUNTIF(Codes!F96,1))</f>
        <v/>
      </c>
      <c r="E89" s="54" t="str">
        <f>IF(ISBLANK(Paramètres!$B95),"",COUNTIF(Codes!G96,1))</f>
        <v/>
      </c>
      <c r="F89" s="54" t="str">
        <f>IF(ISBLANK(Paramètres!$B95),"",COUNTIF(Codes!H96,1))</f>
        <v/>
      </c>
      <c r="G89" s="54" t="str">
        <f>IF(ISBLANK(Paramètres!$B95),"",COUNTIF(Codes!I96,1))</f>
        <v/>
      </c>
      <c r="H89" s="54" t="str">
        <f>IF(ISBLANK(Paramètres!$B95),"",COUNTIF(Codes!J96,1))</f>
        <v/>
      </c>
      <c r="I89" s="54" t="str">
        <f>IF(ISBLANK(Paramètres!$B95),"",COUNTIF(Codes!K96,1))</f>
        <v/>
      </c>
      <c r="J89" s="54" t="str">
        <f>IF(ISBLANK(Paramètres!$B95),"",COUNTIF(Codes!L96,1))</f>
        <v/>
      </c>
      <c r="K89" s="54" t="str">
        <f>IF(ISBLANK(Paramètres!$B95),"",COUNTIF(Codes!M96,1))</f>
        <v/>
      </c>
      <c r="L89" s="54" t="str">
        <f>IF(ISBLANK(Paramètres!$B95),"",COUNTIF(Codes!N96,1))</f>
        <v/>
      </c>
      <c r="M89" s="54" t="str">
        <f>IF(ISBLANK(Paramètres!$B95),"",COUNTIF(Codes!O96,1))</f>
        <v/>
      </c>
      <c r="N89" s="54" t="str">
        <f>IF(ISBLANK(Paramètres!$B95),"",COUNTIF(Codes!P96,1))</f>
        <v/>
      </c>
      <c r="O89" s="54" t="str">
        <f>IF(ISBLANK(Paramètres!$B95),"",COUNTIF(Codes!Q96,1))</f>
        <v/>
      </c>
      <c r="P89" s="54" t="str">
        <f>IF(ISBLANK(Paramètres!$B95),"",COUNTIF(Codes!R96,1))</f>
        <v/>
      </c>
      <c r="Q89" s="54" t="str">
        <f>IF(ISBLANK(Paramètres!$B95),"",COUNTIF(Codes!S96,1))</f>
        <v/>
      </c>
      <c r="R89" s="54" t="str">
        <f>IF(ISBLANK(Paramètres!$B95),"",COUNTIF(Codes!T96,1))</f>
        <v/>
      </c>
      <c r="S89" s="54" t="str">
        <f>IF(ISBLANK(Paramètres!$B95),"",COUNTIF(Codes!U96,1))</f>
        <v/>
      </c>
      <c r="T89" s="54" t="str">
        <f>IF(ISBLANK(Paramètres!$B95),"",COUNTIF(Codes!V96,1))</f>
        <v/>
      </c>
      <c r="U89" s="54" t="str">
        <f>IF(ISBLANK(Paramètres!$B95),"",COUNTIF(Codes!W96,1))</f>
        <v/>
      </c>
      <c r="V89" s="54" t="str">
        <f>IF(ISBLANK(Paramètres!$B95),"",COUNTIF(Codes!X96,1))</f>
        <v/>
      </c>
      <c r="W89" s="54" t="str">
        <f>IF(ISBLANK(Paramètres!$B95),"",COUNTIF(Codes!Y96,1))</f>
        <v/>
      </c>
      <c r="X89" s="54" t="str">
        <f>IF(ISBLANK(Paramètres!$B95),"",COUNTIF(Codes!Z96,1))</f>
        <v/>
      </c>
      <c r="Y89" s="54" t="str">
        <f>IF(ISBLANK(Paramètres!$B95),"",COUNTIF(Codes!AA96,1))</f>
        <v/>
      </c>
      <c r="Z89" s="54" t="str">
        <f>IF(ISBLANK(Paramètres!$B95),"",COUNTIF(Codes!AB96,1))</f>
        <v/>
      </c>
      <c r="AA89" s="54" t="str">
        <f>IF(ISBLANK(Paramètres!$B95),"",COUNTIF(Codes!AC96,1))</f>
        <v/>
      </c>
      <c r="AB89" s="54" t="str">
        <f>IF(ISBLANK(Paramètres!$B95),"",COUNTIF(Codes!AD96,1))</f>
        <v/>
      </c>
      <c r="AC89" s="54" t="str">
        <f>IF(ISBLANK(Paramètres!$B95),"",COUNTIF(Codes!AE96,1))</f>
        <v/>
      </c>
      <c r="AD89" s="54" t="str">
        <f>IF(ISBLANK(Paramètres!$B95),"",COUNTIF(Codes!AF96,1))</f>
        <v/>
      </c>
      <c r="AE89" s="54" t="str">
        <f>IF(ISBLANK(Paramètres!$B95),"",COUNTIF(Codes!AG96,1))</f>
        <v/>
      </c>
      <c r="AF89" s="54" t="str">
        <f>IF(ISBLANK(Paramètres!$B95),"",COUNTIF(Codes!AH96,1))</f>
        <v/>
      </c>
      <c r="AG89" s="54" t="str">
        <f>IF(ISBLANK(Paramètres!$B95),"",COUNTIF(Codes!AI96,1))</f>
        <v/>
      </c>
      <c r="AH89" s="54" t="str">
        <f>IF(ISBLANK(Paramètres!$B95),"",COUNTIF(Codes!AJ96,1))</f>
        <v/>
      </c>
      <c r="AI89" s="54" t="str">
        <f>IF(ISBLANK(Paramètres!$B95),"",COUNTIF(Codes!AK96,1))</f>
        <v/>
      </c>
      <c r="AJ89" s="54" t="str">
        <f>IF(ISBLANK(Paramètres!$B95),"",COUNTIF(Codes!AL96,1))</f>
        <v/>
      </c>
      <c r="AK89" s="54" t="str">
        <f>IF(ISBLANK(Paramètres!$B95),"",COUNTIF(Codes!AM96,1))</f>
        <v/>
      </c>
      <c r="AL89" s="54" t="str">
        <f>IF(ISBLANK(Paramètres!$B95),"",COUNTIF(Codes!AN96,1))</f>
        <v/>
      </c>
      <c r="AM89" s="54" t="str">
        <f>IF(ISBLANK(Paramètres!$B95),"",COUNTIF(Codes!AO96,1))</f>
        <v/>
      </c>
      <c r="AN89" s="54" t="str">
        <f>IF(ISBLANK(Paramètres!$B95),"",COUNTIF(Codes!AP96,1))</f>
        <v/>
      </c>
      <c r="AO89" s="54" t="str">
        <f>IF(ISBLANK(Paramètres!$B95),"",COUNTIF(Codes!AQ96,1))</f>
        <v/>
      </c>
      <c r="AP89" s="54" t="str">
        <f>IF(ISBLANK(Paramètres!$B95),"",COUNTIF(Codes!AR96,1))</f>
        <v/>
      </c>
      <c r="AQ89" s="54" t="str">
        <f>IF(ISBLANK(Paramètres!$B95),"",COUNTIF(Codes!AS96,1))</f>
        <v/>
      </c>
      <c r="AR89" s="54" t="str">
        <f>IF(ISBLANK(Paramètres!$B95),"",COUNTIF(Codes!AT96,1))</f>
        <v/>
      </c>
      <c r="AS89" s="54" t="str">
        <f>IF(ISBLANK(Paramètres!$B95),"",COUNTIF(Codes!AU96,1))</f>
        <v/>
      </c>
      <c r="AT89" s="54" t="str">
        <f>IF(ISBLANK(Paramètres!$B95),"",COUNTIF(Codes!AV96,1))</f>
        <v/>
      </c>
      <c r="AU89" s="54" t="str">
        <f>IF(ISBLANK(Paramètres!$B95),"",COUNTIF(Codes!AW96,1))</f>
        <v/>
      </c>
      <c r="AV89" s="54" t="str">
        <f>IF(ISBLANK(Paramètres!$B95),"",COUNTIF(Codes!AX96,1))</f>
        <v/>
      </c>
      <c r="AW89" s="54" t="str">
        <f>IF(ISBLANK(Paramètres!$B95),"",COUNTIF(Codes!AY96,1))</f>
        <v/>
      </c>
      <c r="AX89" s="54" t="str">
        <f>IF(ISBLANK(Paramètres!$B95),"",COUNTIF(Codes!AZ96,1))</f>
        <v/>
      </c>
      <c r="AY89" s="54" t="str">
        <f>IF(ISBLANK(Paramètres!$B95),"",COUNTIF(Codes!BA96,1))</f>
        <v/>
      </c>
      <c r="AZ89" s="54" t="str">
        <f>IF(ISBLANK(Paramètres!$B95),"",COUNTIF(Codes!BB96,1))</f>
        <v/>
      </c>
      <c r="BA89" s="54" t="str">
        <f>IF(ISBLANK(Paramètres!$B95),"",COUNTIF(Codes!BC96,1))</f>
        <v/>
      </c>
      <c r="BB89" s="54" t="str">
        <f>IF(ISBLANK(Paramètres!$B95),"",COUNTIF(Codes!BD96,1))</f>
        <v/>
      </c>
      <c r="BC89" s="54" t="str">
        <f>IF(ISBLANK(Paramètres!$B95),"",COUNTIF(Codes!BE96,1))</f>
        <v/>
      </c>
      <c r="BD89" s="54" t="str">
        <f>IF(ISBLANK(Paramètres!$B95),"",COUNTIF(Codes!BF96,1))</f>
        <v/>
      </c>
      <c r="BE89" s="54" t="str">
        <f>IF(ISBLANK(Paramètres!$B95),"",COUNTIF(Codes!BG96,1))</f>
        <v/>
      </c>
      <c r="BF89" s="54" t="str">
        <f>IF(ISBLANK(Paramètres!$B95),"",COUNTIF(Codes!BH96,1))</f>
        <v/>
      </c>
      <c r="BG89" s="54" t="str">
        <f>IF(ISBLANK(Paramètres!$B95),"",COUNTIF(Codes!BI96,1))</f>
        <v/>
      </c>
      <c r="BH89" s="54" t="str">
        <f>IF(ISBLANK(Paramètres!$B95),"",COUNTIF(Codes!BJ96,1))</f>
        <v/>
      </c>
      <c r="BI89" s="54" t="str">
        <f>IF(ISBLANK(Paramètres!$B95),"",COUNTIF(Codes!BK96,1))</f>
        <v/>
      </c>
      <c r="BJ89" s="54" t="str">
        <f>IF(ISBLANK(Paramètres!$B95),"",COUNTIF(Codes!BL96,1))</f>
        <v/>
      </c>
      <c r="BK89" s="54" t="str">
        <f>IF(ISBLANK(Paramètres!$B95),"",COUNTIF(Codes!BM96,1))</f>
        <v/>
      </c>
      <c r="BL89" s="54" t="str">
        <f>IF(ISBLANK(Paramètres!$B95),"",COUNTIF(Codes!BN96,1))</f>
        <v/>
      </c>
      <c r="BM89" s="54" t="str">
        <f>IF(ISBLANK(Paramètres!$B95),"",COUNTIF(Codes!BO96,1))</f>
        <v/>
      </c>
      <c r="BN89" s="54" t="str">
        <f>IF(ISBLANK(Paramètres!$B95),"",COUNTIF(Codes!BP96,1))</f>
        <v/>
      </c>
      <c r="BO89" s="54" t="str">
        <f>IF(ISBLANK(Paramètres!$B95),"",COUNTIF(Codes!BQ96,1))</f>
        <v/>
      </c>
      <c r="BP89" s="54" t="str">
        <f>IF(ISBLANK(Paramètres!$B95),"",COUNTIF(Codes!BR96,1))</f>
        <v/>
      </c>
      <c r="BQ89" s="54" t="str">
        <f>IF(ISBLANK(Paramètres!$B95),"",COUNTIF(Codes!BS96,1))</f>
        <v/>
      </c>
      <c r="BR89" s="54" t="str">
        <f>IF(ISBLANK(Paramètres!$B95),"",COUNTIF(Codes!BT96,1))</f>
        <v/>
      </c>
      <c r="BS89" s="54" t="str">
        <f>IF(ISBLANK(Paramètres!$B95),"",COUNTIF(Codes!BU96,1))</f>
        <v/>
      </c>
      <c r="BT89" s="54" t="str">
        <f>IF(ISBLANK(Paramètres!$B95),"",COUNTIF(Codes!BV96,1))</f>
        <v/>
      </c>
      <c r="BU89" s="54" t="str">
        <f>IF(ISBLANK(Paramètres!$B95),"",COUNTIF(Codes!BW96,1))</f>
        <v/>
      </c>
      <c r="BV89" s="54" t="str">
        <f>IF(ISBLANK(Paramètres!$B95),"",COUNTIF(Codes!BX96,1))</f>
        <v/>
      </c>
      <c r="BW89" s="54" t="str">
        <f>IF(ISBLANK(Paramètres!$B95),"",COUNTIF(Codes!BY96,1))</f>
        <v/>
      </c>
      <c r="BX89" s="54" t="str">
        <f>IF(ISBLANK(Paramètres!$B95),"",COUNTIF(Codes!BZ96,1))</f>
        <v/>
      </c>
      <c r="BY89" s="54" t="str">
        <f>IF(ISBLANK(Paramètres!$B95),"",COUNTIF(Codes!CA96,1))</f>
        <v/>
      </c>
      <c r="BZ89" s="54" t="str">
        <f>IF(ISBLANK(Paramètres!$B95),"",COUNTIF(Codes!CB96,1))</f>
        <v/>
      </c>
      <c r="CA89" s="54" t="str">
        <f>IF(ISBLANK(Paramètres!$B95),"",COUNTIF(Codes!CC96,1))</f>
        <v/>
      </c>
      <c r="CB89" s="54" t="str">
        <f>IF(ISBLANK(Paramètres!$B95),"",COUNTIF(Codes!CD96,1))</f>
        <v/>
      </c>
      <c r="CC89" s="54" t="str">
        <f>IF(ISBLANK(Paramètres!$B95),"",COUNTIF(Codes!CE96,1))</f>
        <v/>
      </c>
      <c r="CD89" s="54" t="str">
        <f>IF(ISBLANK(Paramètres!$B95),"",COUNTIF(Codes!CF96,1))</f>
        <v/>
      </c>
      <c r="CE89" s="54" t="str">
        <f>IF(ISBLANK(Paramètres!$B95),"",COUNTIF(Codes!CG96,1))</f>
        <v/>
      </c>
      <c r="CF89" s="54" t="str">
        <f>IF(ISBLANK(Paramètres!$B95),"",COUNTIF(Codes!CH96,1))</f>
        <v/>
      </c>
      <c r="CG89" s="54" t="str">
        <f>IF(ISBLANK(Paramètres!$B95),"",COUNTIF(Codes!CI96,1))</f>
        <v/>
      </c>
      <c r="CH89" s="54" t="str">
        <f>IF(ISBLANK(Paramètres!$B95),"",COUNTIF(Codes!CJ96,1))</f>
        <v/>
      </c>
      <c r="CI89" s="54" t="str">
        <f>IF(ISBLANK(Paramètres!$B95),"",COUNTIF(Codes!CK96,1))</f>
        <v/>
      </c>
      <c r="CJ89" s="54" t="str">
        <f>IF(ISBLANK(Paramètres!$B95),"",COUNTIF(Codes!CL96,1))</f>
        <v/>
      </c>
      <c r="CK89" s="54" t="str">
        <f>IF(ISBLANK(Paramètres!$B95),"",COUNTIF(Codes!CM96,1))</f>
        <v/>
      </c>
      <c r="CL89" s="54" t="str">
        <f>IF(ISBLANK(Paramètres!$B95),"",COUNTIF(Codes!CN96,1))</f>
        <v/>
      </c>
      <c r="CM89" s="54" t="str">
        <f>IF(ISBLANK(Paramètres!$B95),"",COUNTIF(Codes!CO96,1))</f>
        <v/>
      </c>
      <c r="CN89" s="54" t="str">
        <f>IF(ISBLANK(Paramètres!$B95),"",COUNTIF(Codes!CP96,1))</f>
        <v/>
      </c>
      <c r="CO89" s="54" t="str">
        <f>IF(ISBLANK(Paramètres!$B95),"",COUNTIF(Codes!CQ96,1))</f>
        <v/>
      </c>
      <c r="CP89" s="54" t="str">
        <f>IF(ISBLANK(Paramètres!$B95),"",COUNTIF(Codes!CR96,1))</f>
        <v/>
      </c>
      <c r="CQ89" s="54" t="str">
        <f>IF(ISBLANK(Paramètres!$B95),"",COUNTIF(Codes!CS96,1))</f>
        <v/>
      </c>
      <c r="CR89" s="54" t="str">
        <f>IF(ISBLANK(Paramètres!$B95),"",COUNTIF(Codes!CT96,1))</f>
        <v/>
      </c>
      <c r="CS89" s="54" t="str">
        <f>IF(ISBLANK(Paramètres!$B95),"",COUNTIF(Codes!CU96,1))</f>
        <v/>
      </c>
      <c r="CT89" s="54" t="str">
        <f>IF(ISBLANK(Paramètres!$B95),"",COUNTIF(Codes!CV96,1))</f>
        <v/>
      </c>
      <c r="CU89" s="54" t="str">
        <f>IF(ISBLANK(Paramètres!$B95),"",COUNTIF(Codes!CW96,1))</f>
        <v/>
      </c>
      <c r="CV89" s="54" t="str">
        <f>IF(ISBLANK(Paramètres!$B95),"",COUNTIF(Codes!CX96,1))</f>
        <v/>
      </c>
      <c r="CW89" s="54" t="str">
        <f>IF(ISBLANK(Paramètres!$B95),"",COUNTIF(Codes!CY96,1))</f>
        <v/>
      </c>
      <c r="CX89" s="54" t="str">
        <f>IF(ISBLANK(Paramètres!$B95),"",COUNTIF(Codes!CZ96,1))</f>
        <v/>
      </c>
      <c r="CY89" s="54" t="str">
        <f>IF(ISBLANK(Paramètres!$B95),"",COUNTIF(Codes!DA96,1))</f>
        <v/>
      </c>
      <c r="CZ89" s="54" t="str">
        <f>IF(ISBLANK(Paramètres!$B95),"",COUNTIF(Codes!DB96,1))</f>
        <v/>
      </c>
      <c r="DA89" s="54" t="str">
        <f>IF(ISBLANK(Paramètres!$B95),"",COUNTIF(Codes!DC96,1))</f>
        <v/>
      </c>
      <c r="DB89" s="54" t="str">
        <f>IF(ISBLANK(Paramètres!$B95),"",COUNTIF(Codes!DD96,1))</f>
        <v/>
      </c>
      <c r="DC89" s="54" t="str">
        <f>IF(ISBLANK(Paramètres!$B95),"",COUNTIF(Codes!DE96,1))</f>
        <v/>
      </c>
      <c r="DD89" s="54" t="str">
        <f>IF(ISBLANK(Paramètres!$B95),"",COUNTIF(Codes!DF96,1))</f>
        <v/>
      </c>
      <c r="DE89" s="54" t="str">
        <f>IF(ISBLANK(Paramètres!$B95),"",COUNTIF(Codes!DG96,1))</f>
        <v/>
      </c>
      <c r="DF89" s="54" t="str">
        <f>IF(ISBLANK(Paramètres!$B95),"",COUNTIF(Codes!DH96,1))</f>
        <v/>
      </c>
      <c r="DG89" s="54" t="str">
        <f>IF(ISBLANK(Paramètres!$B95),"",COUNTIF(Codes!DI96,1))</f>
        <v/>
      </c>
      <c r="DH89" s="54" t="str">
        <f>IF(ISBLANK(Paramètres!$B95),"",COUNTIF(Codes!DJ96,1))</f>
        <v/>
      </c>
      <c r="DI89" s="54" t="str">
        <f>IF(ISBLANK(Paramètres!$B95),"",COUNTIF(Codes!DK96,1))</f>
        <v/>
      </c>
      <c r="DJ89" s="54" t="str">
        <f>IF(ISBLANK(Paramètres!$B95),"",COUNTIF(Codes!DL96,1))</f>
        <v/>
      </c>
      <c r="DK89" s="54" t="str">
        <f>IF(ISBLANK(Paramètres!$B95),"",COUNTIF(Codes!DM96,1))</f>
        <v/>
      </c>
      <c r="DL89" s="54" t="str">
        <f>IF(ISBLANK(Paramètres!$B95),"",COUNTIF(Codes!DN96,1))</f>
        <v/>
      </c>
      <c r="DM89" s="54" t="str">
        <f>IF(ISBLANK(Paramètres!$B95),"",COUNTIF(Codes!DO96,1))</f>
        <v/>
      </c>
      <c r="DN89" s="54" t="str">
        <f>IF(ISBLANK(Paramètres!$B95),"",COUNTIF(Codes!DP96,1))</f>
        <v/>
      </c>
      <c r="DO89" s="54" t="str">
        <f>IF(ISBLANK(Paramètres!$B95),"",COUNTIF(Codes!DQ96,1))</f>
        <v/>
      </c>
      <c r="DP89" s="54" t="str">
        <f>IF(ISBLANK(Paramètres!$B95),"",COUNTIF(Codes!DR96,1))</f>
        <v/>
      </c>
      <c r="DQ89" s="54" t="str">
        <f>IF(ISBLANK(Paramètres!$B95),"",COUNTIF(Codes!DS96,1))</f>
        <v/>
      </c>
      <c r="DR89" s="54" t="str">
        <f>IF(ISBLANK(Paramètres!$B95),"",COUNTIF(Codes!DT96,1))</f>
        <v/>
      </c>
      <c r="DS89" s="54" t="str">
        <f>IF(ISBLANK(Paramètres!$B95),"",COUNTIF(Codes!DU96,1))</f>
        <v/>
      </c>
      <c r="DT89" s="54" t="str">
        <f>IF(ISBLANK(Paramètres!$B95),"",COUNTIF(Codes!DV96,1))</f>
        <v/>
      </c>
      <c r="DU89" s="54" t="str">
        <f>IF(ISBLANK(Paramètres!$B95),"",COUNTIF(Codes!DW96,1))</f>
        <v/>
      </c>
      <c r="DV89" s="54" t="str">
        <f>IF(ISBLANK(Paramètres!$B95),"",COUNTIF(Codes!DX96,1))</f>
        <v/>
      </c>
      <c r="DW89" s="54" t="str">
        <f>IF(ISBLANK(Paramètres!$B95),"",COUNTIF(Codes!DY96,1))</f>
        <v/>
      </c>
      <c r="DX89" s="54" t="str">
        <f>IF(ISBLANK(Paramètres!$B95),"",COUNTIF(Codes!DZ96,1))</f>
        <v/>
      </c>
      <c r="DY89" s="54" t="str">
        <f>IF(ISBLANK(Paramètres!$B95),"",COUNTIF(Codes!EA96,1))</f>
        <v/>
      </c>
      <c r="DZ89" s="54" t="str">
        <f>IF(ISBLANK(Paramètres!$B95),"",COUNTIF(Codes!EB96,1))</f>
        <v/>
      </c>
      <c r="EA89" s="54" t="str">
        <f>IF(ISBLANK(Paramètres!$B95),"",COUNTIF(Codes!EC96,1))</f>
        <v/>
      </c>
      <c r="EB89" s="54" t="str">
        <f>IF(ISBLANK(Paramètres!$B95),"",COUNTIF(Codes!ED96,1))</f>
        <v/>
      </c>
      <c r="EC89" s="54" t="str">
        <f>IF(ISBLANK(Paramètres!$B95),"",COUNTIF(Codes!EE96,1))</f>
        <v/>
      </c>
      <c r="ED89" s="54" t="str">
        <f>IF(ISBLANK(Paramètres!$B95),"",COUNTIF(Codes!EF96,1))</f>
        <v/>
      </c>
      <c r="EE89" s="54" t="str">
        <f>IF(ISBLANK(Paramètres!$B95),"",COUNTIF(Codes!EG96,1))</f>
        <v/>
      </c>
      <c r="EF89" s="54" t="str">
        <f>IF(ISBLANK(Paramètres!$B95),"",COUNTIF(Codes!EH96,1))</f>
        <v/>
      </c>
      <c r="EG89" s="54" t="str">
        <f>IF(ISBLANK(Paramètres!$B95),"",COUNTIF(Codes!EI96,1))</f>
        <v/>
      </c>
      <c r="EH89" s="54" t="str">
        <f>IF(ISBLANK(Paramètres!$B95),"",COUNTIF(Codes!EJ96,1))</f>
        <v/>
      </c>
      <c r="EI89" s="54" t="str">
        <f>IF(ISBLANK(Paramètres!$B95),"",COUNTIF(Codes!EK96,1))</f>
        <v/>
      </c>
      <c r="EJ89" s="54" t="str">
        <f>IF(ISBLANK(Paramètres!$B95),"",COUNTIF(Codes!EL96,1))</f>
        <v/>
      </c>
      <c r="EK89" s="54" t="str">
        <f>IF(ISBLANK(Paramètres!$B95),"",COUNTIF(Codes!EM96,1))</f>
        <v/>
      </c>
      <c r="EL89" s="54" t="str">
        <f>IF(ISBLANK(Paramètres!$B95),"",COUNTIF(Codes!EN96,1))</f>
        <v/>
      </c>
      <c r="EM89" s="54" t="str">
        <f>IF(ISBLANK(Paramètres!$B95),"",COUNTIF(Codes!EO96,1))</f>
        <v/>
      </c>
      <c r="EN89" s="54" t="str">
        <f>IF(ISBLANK(Paramètres!$B95),"",COUNTIF(Codes!EP96,1))</f>
        <v/>
      </c>
      <c r="EO89" s="54" t="str">
        <f>IF(ISBLANK(Paramètres!$B95),"",COUNTIF(Codes!EQ96,1))</f>
        <v/>
      </c>
      <c r="EP89" s="54" t="str">
        <f>IF(ISBLANK(Paramètres!$B95),"",COUNTIF(Codes!ER96,1))</f>
        <v/>
      </c>
      <c r="EQ89" s="54" t="str">
        <f>IF(ISBLANK(Paramètres!$B95),"",COUNTIF(Codes!ES96,1))</f>
        <v/>
      </c>
      <c r="ER89" s="54" t="str">
        <f>IF(ISBLANK(Paramètres!$B95),"",COUNTIF(Codes!ET96,1))</f>
        <v/>
      </c>
      <c r="ES89" s="54" t="str">
        <f>IF(ISBLANK(Paramètres!$B95),"",COUNTIF(Codes!EU96,1))</f>
        <v/>
      </c>
      <c r="ET89" s="54" t="str">
        <f>IF(ISBLANK(Paramètres!$B95),"",COUNTIF(Codes!EV96,1))</f>
        <v/>
      </c>
      <c r="EU89" s="54" t="str">
        <f>IF(ISBLANK(Paramètres!$B95),"",COUNTIF(Codes!EW96,1))</f>
        <v/>
      </c>
      <c r="EV89" s="54" t="str">
        <f>IF(ISBLANK(Paramètres!$B95),"",COUNTIF(Codes!EX96,1))</f>
        <v/>
      </c>
      <c r="EW89" s="54" t="str">
        <f>IF(ISBLANK(Paramètres!$B95),"",COUNTIF(Codes!EY96,1))</f>
        <v/>
      </c>
      <c r="EX89" s="54" t="str">
        <f>IF(ISBLANK(Paramètres!$B95),"",COUNTIF(Codes!EZ96,1))</f>
        <v/>
      </c>
      <c r="EY89" s="54" t="str">
        <f>IF(ISBLANK(Paramètres!$B95),"",COUNTIF(Codes!FA96,1))</f>
        <v/>
      </c>
      <c r="EZ89" s="54" t="str">
        <f>IF(ISBLANK(Paramètres!$B95),"",COUNTIF(Codes!FB96,1))</f>
        <v/>
      </c>
      <c r="FA89" s="54" t="str">
        <f>IF(ISBLANK(Paramètres!$B95),"",COUNTIF(Codes!FC96,1))</f>
        <v/>
      </c>
      <c r="FB89" s="54" t="str">
        <f>IF(ISBLANK(Paramètres!$B95),"",COUNTIF(Codes!FD96,1))</f>
        <v/>
      </c>
      <c r="FC89" s="54" t="str">
        <f>IF(ISBLANK(Paramètres!$B95),"",COUNTIF(Codes!FE96,1))</f>
        <v/>
      </c>
      <c r="FD89" s="54" t="str">
        <f>IF(ISBLANK(Paramètres!$B95),"",COUNTIF(Codes!FF96,1))</f>
        <v/>
      </c>
      <c r="FE89" s="54" t="str">
        <f>IF(ISBLANK(Paramètres!$B95),"",COUNTIF(Codes!FG96,1))</f>
        <v/>
      </c>
      <c r="FF89" s="54" t="str">
        <f>IF(ISBLANK(Paramètres!$B95),"",COUNTIF(Codes!FH96,1))</f>
        <v/>
      </c>
      <c r="FG89" s="54" t="str">
        <f>IF(ISBLANK(Paramètres!$B95),"",COUNTIF(Codes!FI96,1))</f>
        <v/>
      </c>
      <c r="FH89" s="54" t="str">
        <f>IF(ISBLANK(Paramètres!$B95),"",COUNTIF(Codes!FJ96,1))</f>
        <v/>
      </c>
      <c r="FI89" s="54" t="str">
        <f>IF(ISBLANK(Paramètres!$B95),"",COUNTIF(Codes!FK96,1))</f>
        <v/>
      </c>
      <c r="FJ89" s="54" t="str">
        <f>IF(ISBLANK(Paramètres!$B95),"",COUNTIF(Codes!FL96,1))</f>
        <v/>
      </c>
      <c r="FK89" s="54" t="str">
        <f>IF(ISBLANK(Paramètres!$B95),"",COUNTIF(Codes!FM96,1))</f>
        <v/>
      </c>
      <c r="FL89" s="54" t="str">
        <f>IF(ISBLANK(Paramètres!$B95),"",COUNTIF(Codes!FN96,1))</f>
        <v/>
      </c>
      <c r="FM89" s="54" t="str">
        <f>IF(ISBLANK(Paramètres!$B95),"",COUNTIF(Codes!FO96,1))</f>
        <v/>
      </c>
      <c r="FN89" s="54" t="str">
        <f>IF(ISBLANK(Paramètres!$B95),"",COUNTIF(Codes!FP96,1))</f>
        <v/>
      </c>
      <c r="FO89" s="54" t="str">
        <f>IF(ISBLANK(Paramètres!$B95),"",COUNTIF(Codes!FQ96,1))</f>
        <v/>
      </c>
      <c r="FP89" s="54" t="str">
        <f>IF(ISBLANK(Paramètres!$B95),"",COUNTIF(Codes!FR96,1))</f>
        <v/>
      </c>
      <c r="FQ89" s="54" t="str">
        <f>IF(ISBLANK(Paramètres!$B95),"",COUNTIF(Codes!FS96,1))</f>
        <v/>
      </c>
      <c r="FR89" s="54" t="str">
        <f>IF(ISBLANK(Paramètres!$B95),"",COUNTIF(Codes!FT96,1))</f>
        <v/>
      </c>
      <c r="FS89" s="54" t="str">
        <f>IF(ISBLANK(Paramètres!$B95),"",COUNTIF(Codes!FU96,1))</f>
        <v/>
      </c>
      <c r="FT89" s="54" t="str">
        <f>IF(ISBLANK(Paramètres!$B95),"",COUNTIF(Codes!FV96,1))</f>
        <v/>
      </c>
      <c r="FU89" s="54" t="str">
        <f>IF(ISBLANK(Paramètres!$B95),"",COUNTIF(Codes!FW96,1))</f>
        <v/>
      </c>
      <c r="FV89" s="54" t="str">
        <f>IF(ISBLANK(Paramètres!$B95),"",COUNTIF(Codes!FX96,1))</f>
        <v/>
      </c>
      <c r="FW89" s="54" t="str">
        <f>IF(ISBLANK(Paramètres!$B95),"",COUNTIF(Codes!FY96,1))</f>
        <v/>
      </c>
      <c r="FX89" s="54" t="str">
        <f>IF(ISBLANK(Paramètres!$B95),"",COUNTIF(Codes!FZ96,1))</f>
        <v/>
      </c>
      <c r="FY89" s="54" t="str">
        <f>IF(ISBLANK(Paramètres!$B95),"",COUNTIF(Codes!GA96,1))</f>
        <v/>
      </c>
      <c r="FZ89" s="54" t="str">
        <f>IF(ISBLANK(Paramètres!$B95),"",COUNTIF(Codes!GB96,1))</f>
        <v/>
      </c>
      <c r="GA89" s="54" t="str">
        <f>IF(ISBLANK(Paramètres!$B95),"",COUNTIF(Codes!GC96,1))</f>
        <v/>
      </c>
      <c r="GB89" s="54" t="str">
        <f>IF(ISBLANK(Paramètres!$B95),"",COUNTIF(Codes!GD96,1))</f>
        <v/>
      </c>
      <c r="GC89" s="54" t="str">
        <f>IF(ISBLANK(Paramètres!$B95),"",COUNTIF(Codes!GE96,1))</f>
        <v/>
      </c>
      <c r="GD89" s="54" t="str">
        <f>IF(ISBLANK(Paramètres!$B95),"",COUNTIF(Codes!GF96,1))</f>
        <v/>
      </c>
      <c r="GE89" s="54" t="str">
        <f>IF(ISBLANK(Paramètres!$B95),"",COUNTIF(Codes!GG96,1))</f>
        <v/>
      </c>
      <c r="GF89" s="54" t="str">
        <f>IF(ISBLANK(Paramètres!$B95),"",COUNTIF(Codes!GH96,1))</f>
        <v/>
      </c>
      <c r="GG89" s="54" t="str">
        <f>IF(ISBLANK(Paramètres!$B95),"",COUNTIF(Codes!GI96,1))</f>
        <v/>
      </c>
      <c r="GH89" s="54" t="str">
        <f>IF(ISBLANK(Paramètres!$B95),"",COUNTIF(Codes!GJ96,1))</f>
        <v/>
      </c>
      <c r="GI89" s="54" t="str">
        <f>IF(ISBLANK(Paramètres!$B95),"",COUNTIF(Codes!GK96,1))</f>
        <v/>
      </c>
      <c r="GJ89" s="54" t="str">
        <f>IF(ISBLANK(Paramètres!$B95),"",COUNTIF(Codes!GL96,1))</f>
        <v/>
      </c>
      <c r="GK89" s="54" t="str">
        <f>IF(ISBLANK(Paramètres!$B95),"",COUNTIF(Codes!GM96,1))</f>
        <v/>
      </c>
      <c r="GL89" s="54" t="str">
        <f>IF(ISBLANK(Paramètres!$B95),"",COUNTIF(Codes!GN96,1))</f>
        <v/>
      </c>
      <c r="GM89" s="54" t="str">
        <f>IF(ISBLANK(Paramètres!B95),"",AVERAGE(B89:CX89))</f>
        <v/>
      </c>
      <c r="GN89" s="54" t="str">
        <f>IF(ISBLANK(Paramètres!B95),"",AVERAGE(CY89:GL89))</f>
        <v/>
      </c>
      <c r="GO89" s="54" t="str">
        <f>IF(ISBLANK(Paramètres!B95),"",AVERAGE(C89:GL89))</f>
        <v/>
      </c>
      <c r="GP89" s="54" t="str">
        <f>IF(ISBLANK(Paramètres!B95),"",AVERAGE(CY89:DZ89))</f>
        <v/>
      </c>
      <c r="GQ89" s="54" t="str">
        <f>IF(ISBLANK(Paramètres!B95),"",AVERAGE(EA89:FK89))</f>
        <v/>
      </c>
      <c r="GR89" s="54" t="str">
        <f>IF(ISBLANK(Paramètres!B95),"",AVERAGE(FL89:FW89))</f>
        <v/>
      </c>
      <c r="GS89" s="54" t="str">
        <f>IF(ISBLANK(Paramètres!B95),"",AVERAGE(FX89:GL89))</f>
        <v/>
      </c>
      <c r="GT89" s="54" t="str">
        <f>IF(ISBLANK(Paramètres!B95),"",AVERAGE(Calculs!M89:R89,Calculs!AN89:AY89,Calculs!BE89:BI89,Calculs!BT89:BX89,Calculs!CD89:CO89))</f>
        <v/>
      </c>
      <c r="GU89" s="54" t="str">
        <f>IF(ISBLANK(Paramètres!B95),"",AVERAGE(Calculs!AI89:AM89,Calculs!BJ89:BP89,Calculs!BY89:CC89))</f>
        <v/>
      </c>
      <c r="GV89" s="54" t="str">
        <f>IF(ISBLANK(Paramètres!B95),"",AVERAGE(Calculs!B89:L89,Calculs!S89:AH89,Calculs!AZ89:BD89,Calculs!BQ89:BS89))</f>
        <v/>
      </c>
      <c r="GW89" s="54" t="str">
        <f>IF(ISBLANK(Paramètres!B95),"",AVERAGE(CP89:CX89))</f>
        <v/>
      </c>
    </row>
    <row r="90" spans="1:205" s="23" customFormat="1" ht="24" customHeight="1" thickBot="1" x14ac:dyDescent="0.4">
      <c r="A90" s="266" t="str">
        <f>Codes!C97</f>
        <v/>
      </c>
      <c r="B90" s="54" t="str">
        <f>IF(ISBLANK(Paramètres!$B96),"",COUNTIF(Codes!D97,1))</f>
        <v/>
      </c>
      <c r="C90" s="54" t="str">
        <f>IF(ISBLANK(Paramètres!$B96),"",COUNTIF(Codes!E97,1))</f>
        <v/>
      </c>
      <c r="D90" s="54" t="str">
        <f>IF(ISBLANK(Paramètres!$B96),"",COUNTIF(Codes!F97,1))</f>
        <v/>
      </c>
      <c r="E90" s="54" t="str">
        <f>IF(ISBLANK(Paramètres!$B96),"",COUNTIF(Codes!G97,1))</f>
        <v/>
      </c>
      <c r="F90" s="54" t="str">
        <f>IF(ISBLANK(Paramètres!$B96),"",COUNTIF(Codes!H97,1))</f>
        <v/>
      </c>
      <c r="G90" s="54" t="str">
        <f>IF(ISBLANK(Paramètres!$B96),"",COUNTIF(Codes!I97,1))</f>
        <v/>
      </c>
      <c r="H90" s="54" t="str">
        <f>IF(ISBLANK(Paramètres!$B96),"",COUNTIF(Codes!J97,1))</f>
        <v/>
      </c>
      <c r="I90" s="54" t="str">
        <f>IF(ISBLANK(Paramètres!$B96),"",COUNTIF(Codes!K97,1))</f>
        <v/>
      </c>
      <c r="J90" s="54" t="str">
        <f>IF(ISBLANK(Paramètres!$B96),"",COUNTIF(Codes!L97,1))</f>
        <v/>
      </c>
      <c r="K90" s="54" t="str">
        <f>IF(ISBLANK(Paramètres!$B96),"",COUNTIF(Codes!M97,1))</f>
        <v/>
      </c>
      <c r="L90" s="54" t="str">
        <f>IF(ISBLANK(Paramètres!$B96),"",COUNTIF(Codes!N97,1))</f>
        <v/>
      </c>
      <c r="M90" s="54" t="str">
        <f>IF(ISBLANK(Paramètres!$B96),"",COUNTIF(Codes!O97,1))</f>
        <v/>
      </c>
      <c r="N90" s="54" t="str">
        <f>IF(ISBLANK(Paramètres!$B96),"",COUNTIF(Codes!P97,1))</f>
        <v/>
      </c>
      <c r="O90" s="54" t="str">
        <f>IF(ISBLANK(Paramètres!$B96),"",COUNTIF(Codes!Q97,1))</f>
        <v/>
      </c>
      <c r="P90" s="54" t="str">
        <f>IF(ISBLANK(Paramètres!$B96),"",COUNTIF(Codes!R97,1))</f>
        <v/>
      </c>
      <c r="Q90" s="54" t="str">
        <f>IF(ISBLANK(Paramètres!$B96),"",COUNTIF(Codes!S97,1))</f>
        <v/>
      </c>
      <c r="R90" s="54" t="str">
        <f>IF(ISBLANK(Paramètres!$B96),"",COUNTIF(Codes!T97,1))</f>
        <v/>
      </c>
      <c r="S90" s="54" t="str">
        <f>IF(ISBLANK(Paramètres!$B96),"",COUNTIF(Codes!U97,1))</f>
        <v/>
      </c>
      <c r="T90" s="54" t="str">
        <f>IF(ISBLANK(Paramètres!$B96),"",COUNTIF(Codes!V97,1))</f>
        <v/>
      </c>
      <c r="U90" s="54" t="str">
        <f>IF(ISBLANK(Paramètres!$B96),"",COUNTIF(Codes!W97,1))</f>
        <v/>
      </c>
      <c r="V90" s="54" t="str">
        <f>IF(ISBLANK(Paramètres!$B96),"",COUNTIF(Codes!X97,1))</f>
        <v/>
      </c>
      <c r="W90" s="54" t="str">
        <f>IF(ISBLANK(Paramètres!$B96),"",COUNTIF(Codes!Y97,1))</f>
        <v/>
      </c>
      <c r="X90" s="54" t="str">
        <f>IF(ISBLANK(Paramètres!$B96),"",COUNTIF(Codes!Z97,1))</f>
        <v/>
      </c>
      <c r="Y90" s="54" t="str">
        <f>IF(ISBLANK(Paramètres!$B96),"",COUNTIF(Codes!AA97,1))</f>
        <v/>
      </c>
      <c r="Z90" s="54" t="str">
        <f>IF(ISBLANK(Paramètres!$B96),"",COUNTIF(Codes!AB97,1))</f>
        <v/>
      </c>
      <c r="AA90" s="54" t="str">
        <f>IF(ISBLANK(Paramètres!$B96),"",COUNTIF(Codes!AC97,1))</f>
        <v/>
      </c>
      <c r="AB90" s="54" t="str">
        <f>IF(ISBLANK(Paramètres!$B96),"",COUNTIF(Codes!AD97,1))</f>
        <v/>
      </c>
      <c r="AC90" s="54" t="str">
        <f>IF(ISBLANK(Paramètres!$B96),"",COUNTIF(Codes!AE97,1))</f>
        <v/>
      </c>
      <c r="AD90" s="54" t="str">
        <f>IF(ISBLANK(Paramètres!$B96),"",COUNTIF(Codes!AF97,1))</f>
        <v/>
      </c>
      <c r="AE90" s="54" t="str">
        <f>IF(ISBLANK(Paramètres!$B96),"",COUNTIF(Codes!AG97,1))</f>
        <v/>
      </c>
      <c r="AF90" s="54" t="str">
        <f>IF(ISBLANK(Paramètres!$B96),"",COUNTIF(Codes!AH97,1))</f>
        <v/>
      </c>
      <c r="AG90" s="54" t="str">
        <f>IF(ISBLANK(Paramètres!$B96),"",COUNTIF(Codes!AI97,1))</f>
        <v/>
      </c>
      <c r="AH90" s="54" t="str">
        <f>IF(ISBLANK(Paramètres!$B96),"",COUNTIF(Codes!AJ97,1))</f>
        <v/>
      </c>
      <c r="AI90" s="54" t="str">
        <f>IF(ISBLANK(Paramètres!$B96),"",COUNTIF(Codes!AK97,1))</f>
        <v/>
      </c>
      <c r="AJ90" s="54" t="str">
        <f>IF(ISBLANK(Paramètres!$B96),"",COUNTIF(Codes!AL97,1))</f>
        <v/>
      </c>
      <c r="AK90" s="54" t="str">
        <f>IF(ISBLANK(Paramètres!$B96),"",COUNTIF(Codes!AM97,1))</f>
        <v/>
      </c>
      <c r="AL90" s="54" t="str">
        <f>IF(ISBLANK(Paramètres!$B96),"",COUNTIF(Codes!AN97,1))</f>
        <v/>
      </c>
      <c r="AM90" s="54" t="str">
        <f>IF(ISBLANK(Paramètres!$B96),"",COUNTIF(Codes!AO97,1))</f>
        <v/>
      </c>
      <c r="AN90" s="54" t="str">
        <f>IF(ISBLANK(Paramètres!$B96),"",COUNTIF(Codes!AP97,1))</f>
        <v/>
      </c>
      <c r="AO90" s="54" t="str">
        <f>IF(ISBLANK(Paramètres!$B96),"",COUNTIF(Codes!AQ97,1))</f>
        <v/>
      </c>
      <c r="AP90" s="54" t="str">
        <f>IF(ISBLANK(Paramètres!$B96),"",COUNTIF(Codes!AR97,1))</f>
        <v/>
      </c>
      <c r="AQ90" s="54" t="str">
        <f>IF(ISBLANK(Paramètres!$B96),"",COUNTIF(Codes!AS97,1))</f>
        <v/>
      </c>
      <c r="AR90" s="54" t="str">
        <f>IF(ISBLANK(Paramètres!$B96),"",COUNTIF(Codes!AT97,1))</f>
        <v/>
      </c>
      <c r="AS90" s="54" t="str">
        <f>IF(ISBLANK(Paramètres!$B96),"",COUNTIF(Codes!AU97,1))</f>
        <v/>
      </c>
      <c r="AT90" s="54" t="str">
        <f>IF(ISBLANK(Paramètres!$B96),"",COUNTIF(Codes!AV97,1))</f>
        <v/>
      </c>
      <c r="AU90" s="54" t="str">
        <f>IF(ISBLANK(Paramètres!$B96),"",COUNTIF(Codes!AW97,1))</f>
        <v/>
      </c>
      <c r="AV90" s="54" t="str">
        <f>IF(ISBLANK(Paramètres!$B96),"",COUNTIF(Codes!AX97,1))</f>
        <v/>
      </c>
      <c r="AW90" s="54" t="str">
        <f>IF(ISBLANK(Paramètres!$B96),"",COUNTIF(Codes!AY97,1))</f>
        <v/>
      </c>
      <c r="AX90" s="54" t="str">
        <f>IF(ISBLANK(Paramètres!$B96),"",COUNTIF(Codes!AZ97,1))</f>
        <v/>
      </c>
      <c r="AY90" s="54" t="str">
        <f>IF(ISBLANK(Paramètres!$B96),"",COUNTIF(Codes!BA97,1))</f>
        <v/>
      </c>
      <c r="AZ90" s="54" t="str">
        <f>IF(ISBLANK(Paramètres!$B96),"",COUNTIF(Codes!BB97,1))</f>
        <v/>
      </c>
      <c r="BA90" s="54" t="str">
        <f>IF(ISBLANK(Paramètres!$B96),"",COUNTIF(Codes!BC97,1))</f>
        <v/>
      </c>
      <c r="BB90" s="54" t="str">
        <f>IF(ISBLANK(Paramètres!$B96),"",COUNTIF(Codes!BD97,1))</f>
        <v/>
      </c>
      <c r="BC90" s="54" t="str">
        <f>IF(ISBLANK(Paramètres!$B96),"",COUNTIF(Codes!BE97,1))</f>
        <v/>
      </c>
      <c r="BD90" s="54" t="str">
        <f>IF(ISBLANK(Paramètres!$B96),"",COUNTIF(Codes!BF97,1))</f>
        <v/>
      </c>
      <c r="BE90" s="54" t="str">
        <f>IF(ISBLANK(Paramètres!$B96),"",COUNTIF(Codes!BG97,1))</f>
        <v/>
      </c>
      <c r="BF90" s="54" t="str">
        <f>IF(ISBLANK(Paramètres!$B96),"",COUNTIF(Codes!BH97,1))</f>
        <v/>
      </c>
      <c r="BG90" s="54" t="str">
        <f>IF(ISBLANK(Paramètres!$B96),"",COUNTIF(Codes!BI97,1))</f>
        <v/>
      </c>
      <c r="BH90" s="54" t="str">
        <f>IF(ISBLANK(Paramètres!$B96),"",COUNTIF(Codes!BJ97,1))</f>
        <v/>
      </c>
      <c r="BI90" s="54" t="str">
        <f>IF(ISBLANK(Paramètres!$B96),"",COUNTIF(Codes!BK97,1))</f>
        <v/>
      </c>
      <c r="BJ90" s="54" t="str">
        <f>IF(ISBLANK(Paramètres!$B96),"",COUNTIF(Codes!BL97,1))</f>
        <v/>
      </c>
      <c r="BK90" s="54" t="str">
        <f>IF(ISBLANK(Paramètres!$B96),"",COUNTIF(Codes!BM97,1))</f>
        <v/>
      </c>
      <c r="BL90" s="54" t="str">
        <f>IF(ISBLANK(Paramètres!$B96),"",COUNTIF(Codes!BN97,1))</f>
        <v/>
      </c>
      <c r="BM90" s="54" t="str">
        <f>IF(ISBLANK(Paramètres!$B96),"",COUNTIF(Codes!BO97,1))</f>
        <v/>
      </c>
      <c r="BN90" s="54" t="str">
        <f>IF(ISBLANK(Paramètres!$B96),"",COUNTIF(Codes!BP97,1))</f>
        <v/>
      </c>
      <c r="BO90" s="54" t="str">
        <f>IF(ISBLANK(Paramètres!$B96),"",COUNTIF(Codes!BQ97,1))</f>
        <v/>
      </c>
      <c r="BP90" s="54" t="str">
        <f>IF(ISBLANK(Paramètres!$B96),"",COUNTIF(Codes!BR97,1))</f>
        <v/>
      </c>
      <c r="BQ90" s="54" t="str">
        <f>IF(ISBLANK(Paramètres!$B96),"",COUNTIF(Codes!BS97,1))</f>
        <v/>
      </c>
      <c r="BR90" s="54" t="str">
        <f>IF(ISBLANK(Paramètres!$B96),"",COUNTIF(Codes!BT97,1))</f>
        <v/>
      </c>
      <c r="BS90" s="54" t="str">
        <f>IF(ISBLANK(Paramètres!$B96),"",COUNTIF(Codes!BU97,1))</f>
        <v/>
      </c>
      <c r="BT90" s="54" t="str">
        <f>IF(ISBLANK(Paramètres!$B96),"",COUNTIF(Codes!BV97,1))</f>
        <v/>
      </c>
      <c r="BU90" s="54" t="str">
        <f>IF(ISBLANK(Paramètres!$B96),"",COUNTIF(Codes!BW97,1))</f>
        <v/>
      </c>
      <c r="BV90" s="54" t="str">
        <f>IF(ISBLANK(Paramètres!$B96),"",COUNTIF(Codes!BX97,1))</f>
        <v/>
      </c>
      <c r="BW90" s="54" t="str">
        <f>IF(ISBLANK(Paramètres!$B96),"",COUNTIF(Codes!BY97,1))</f>
        <v/>
      </c>
      <c r="BX90" s="54" t="str">
        <f>IF(ISBLANK(Paramètres!$B96),"",COUNTIF(Codes!BZ97,1))</f>
        <v/>
      </c>
      <c r="BY90" s="54" t="str">
        <f>IF(ISBLANK(Paramètres!$B96),"",COUNTIF(Codes!CA97,1))</f>
        <v/>
      </c>
      <c r="BZ90" s="54" t="str">
        <f>IF(ISBLANK(Paramètres!$B96),"",COUNTIF(Codes!CB97,1))</f>
        <v/>
      </c>
      <c r="CA90" s="54" t="str">
        <f>IF(ISBLANK(Paramètres!$B96),"",COUNTIF(Codes!CC97,1))</f>
        <v/>
      </c>
      <c r="CB90" s="54" t="str">
        <f>IF(ISBLANK(Paramètres!$B96),"",COUNTIF(Codes!CD97,1))</f>
        <v/>
      </c>
      <c r="CC90" s="54" t="str">
        <f>IF(ISBLANK(Paramètres!$B96),"",COUNTIF(Codes!CE97,1))</f>
        <v/>
      </c>
      <c r="CD90" s="54" t="str">
        <f>IF(ISBLANK(Paramètres!$B96),"",COUNTIF(Codes!CF97,1))</f>
        <v/>
      </c>
      <c r="CE90" s="54" t="str">
        <f>IF(ISBLANK(Paramètres!$B96),"",COUNTIF(Codes!CG97,1))</f>
        <v/>
      </c>
      <c r="CF90" s="54" t="str">
        <f>IF(ISBLANK(Paramètres!$B96),"",COUNTIF(Codes!CH97,1))</f>
        <v/>
      </c>
      <c r="CG90" s="54" t="str">
        <f>IF(ISBLANK(Paramètres!$B96),"",COUNTIF(Codes!CI97,1))</f>
        <v/>
      </c>
      <c r="CH90" s="54" t="str">
        <f>IF(ISBLANK(Paramètres!$B96),"",COUNTIF(Codes!CJ97,1))</f>
        <v/>
      </c>
      <c r="CI90" s="54" t="str">
        <f>IF(ISBLANK(Paramètres!$B96),"",COUNTIF(Codes!CK97,1))</f>
        <v/>
      </c>
      <c r="CJ90" s="54" t="str">
        <f>IF(ISBLANK(Paramètres!$B96),"",COUNTIF(Codes!CL97,1))</f>
        <v/>
      </c>
      <c r="CK90" s="54" t="str">
        <f>IF(ISBLANK(Paramètres!$B96),"",COUNTIF(Codes!CM97,1))</f>
        <v/>
      </c>
      <c r="CL90" s="54" t="str">
        <f>IF(ISBLANK(Paramètres!$B96),"",COUNTIF(Codes!CN97,1))</f>
        <v/>
      </c>
      <c r="CM90" s="54" t="str">
        <f>IF(ISBLANK(Paramètres!$B96),"",COUNTIF(Codes!CO97,1))</f>
        <v/>
      </c>
      <c r="CN90" s="54" t="str">
        <f>IF(ISBLANK(Paramètres!$B96),"",COUNTIF(Codes!CP97,1))</f>
        <v/>
      </c>
      <c r="CO90" s="54" t="str">
        <f>IF(ISBLANK(Paramètres!$B96),"",COUNTIF(Codes!CQ97,1))</f>
        <v/>
      </c>
      <c r="CP90" s="54" t="str">
        <f>IF(ISBLANK(Paramètres!$B96),"",COUNTIF(Codes!CR97,1))</f>
        <v/>
      </c>
      <c r="CQ90" s="54" t="str">
        <f>IF(ISBLANK(Paramètres!$B96),"",COUNTIF(Codes!CS97,1))</f>
        <v/>
      </c>
      <c r="CR90" s="54" t="str">
        <f>IF(ISBLANK(Paramètres!$B96),"",COUNTIF(Codes!CT97,1))</f>
        <v/>
      </c>
      <c r="CS90" s="54" t="str">
        <f>IF(ISBLANK(Paramètres!$B96),"",COUNTIF(Codes!CU97,1))</f>
        <v/>
      </c>
      <c r="CT90" s="54" t="str">
        <f>IF(ISBLANK(Paramètres!$B96),"",COUNTIF(Codes!CV97,1))</f>
        <v/>
      </c>
      <c r="CU90" s="54" t="str">
        <f>IF(ISBLANK(Paramètres!$B96),"",COUNTIF(Codes!CW97,1))</f>
        <v/>
      </c>
      <c r="CV90" s="54" t="str">
        <f>IF(ISBLANK(Paramètres!$B96),"",COUNTIF(Codes!CX97,1))</f>
        <v/>
      </c>
      <c r="CW90" s="54" t="str">
        <f>IF(ISBLANK(Paramètres!$B96),"",COUNTIF(Codes!CY97,1))</f>
        <v/>
      </c>
      <c r="CX90" s="54" t="str">
        <f>IF(ISBLANK(Paramètres!$B96),"",COUNTIF(Codes!CZ97,1))</f>
        <v/>
      </c>
      <c r="CY90" s="54" t="str">
        <f>IF(ISBLANK(Paramètres!$B96),"",COUNTIF(Codes!DA97,1))</f>
        <v/>
      </c>
      <c r="CZ90" s="54" t="str">
        <f>IF(ISBLANK(Paramètres!$B96),"",COUNTIF(Codes!DB97,1))</f>
        <v/>
      </c>
      <c r="DA90" s="54" t="str">
        <f>IF(ISBLANK(Paramètres!$B96),"",COUNTIF(Codes!DC97,1))</f>
        <v/>
      </c>
      <c r="DB90" s="54" t="str">
        <f>IF(ISBLANK(Paramètres!$B96),"",COUNTIF(Codes!DD97,1))</f>
        <v/>
      </c>
      <c r="DC90" s="54" t="str">
        <f>IF(ISBLANK(Paramètres!$B96),"",COUNTIF(Codes!DE97,1))</f>
        <v/>
      </c>
      <c r="DD90" s="54" t="str">
        <f>IF(ISBLANK(Paramètres!$B96),"",COUNTIF(Codes!DF97,1))</f>
        <v/>
      </c>
      <c r="DE90" s="54" t="str">
        <f>IF(ISBLANK(Paramètres!$B96),"",COUNTIF(Codes!DG97,1))</f>
        <v/>
      </c>
      <c r="DF90" s="54" t="str">
        <f>IF(ISBLANK(Paramètres!$B96),"",COUNTIF(Codes!DH97,1))</f>
        <v/>
      </c>
      <c r="DG90" s="54" t="str">
        <f>IF(ISBLANK(Paramètres!$B96),"",COUNTIF(Codes!DI97,1))</f>
        <v/>
      </c>
      <c r="DH90" s="54" t="str">
        <f>IF(ISBLANK(Paramètres!$B96),"",COUNTIF(Codes!DJ97,1))</f>
        <v/>
      </c>
      <c r="DI90" s="54" t="str">
        <f>IF(ISBLANK(Paramètres!$B96),"",COUNTIF(Codes!DK97,1))</f>
        <v/>
      </c>
      <c r="DJ90" s="54" t="str">
        <f>IF(ISBLANK(Paramètres!$B96),"",COUNTIF(Codes!DL97,1))</f>
        <v/>
      </c>
      <c r="DK90" s="54" t="str">
        <f>IF(ISBLANK(Paramètres!$B96),"",COUNTIF(Codes!DM97,1))</f>
        <v/>
      </c>
      <c r="DL90" s="54" t="str">
        <f>IF(ISBLANK(Paramètres!$B96),"",COUNTIF(Codes!DN97,1))</f>
        <v/>
      </c>
      <c r="DM90" s="54" t="str">
        <f>IF(ISBLANK(Paramètres!$B96),"",COUNTIF(Codes!DO97,1))</f>
        <v/>
      </c>
      <c r="DN90" s="54" t="str">
        <f>IF(ISBLANK(Paramètres!$B96),"",COUNTIF(Codes!DP97,1))</f>
        <v/>
      </c>
      <c r="DO90" s="54" t="str">
        <f>IF(ISBLANK(Paramètres!$B96),"",COUNTIF(Codes!DQ97,1))</f>
        <v/>
      </c>
      <c r="DP90" s="54" t="str">
        <f>IF(ISBLANK(Paramètres!$B96),"",COUNTIF(Codes!DR97,1))</f>
        <v/>
      </c>
      <c r="DQ90" s="54" t="str">
        <f>IF(ISBLANK(Paramètres!$B96),"",COUNTIF(Codes!DS97,1))</f>
        <v/>
      </c>
      <c r="DR90" s="54" t="str">
        <f>IF(ISBLANK(Paramètres!$B96),"",COUNTIF(Codes!DT97,1))</f>
        <v/>
      </c>
      <c r="DS90" s="54" t="str">
        <f>IF(ISBLANK(Paramètres!$B96),"",COUNTIF(Codes!DU97,1))</f>
        <v/>
      </c>
      <c r="DT90" s="54" t="str">
        <f>IF(ISBLANK(Paramètres!$B96),"",COUNTIF(Codes!DV97,1))</f>
        <v/>
      </c>
      <c r="DU90" s="54" t="str">
        <f>IF(ISBLANK(Paramètres!$B96),"",COUNTIF(Codes!DW97,1))</f>
        <v/>
      </c>
      <c r="DV90" s="54" t="str">
        <f>IF(ISBLANK(Paramètres!$B96),"",COUNTIF(Codes!DX97,1))</f>
        <v/>
      </c>
      <c r="DW90" s="54" t="str">
        <f>IF(ISBLANK(Paramètres!$B96),"",COUNTIF(Codes!DY97,1))</f>
        <v/>
      </c>
      <c r="DX90" s="54" t="str">
        <f>IF(ISBLANK(Paramètres!$B96),"",COUNTIF(Codes!DZ97,1))</f>
        <v/>
      </c>
      <c r="DY90" s="54" t="str">
        <f>IF(ISBLANK(Paramètres!$B96),"",COUNTIF(Codes!EA97,1))</f>
        <v/>
      </c>
      <c r="DZ90" s="54" t="str">
        <f>IF(ISBLANK(Paramètres!$B96),"",COUNTIF(Codes!EB97,1))</f>
        <v/>
      </c>
      <c r="EA90" s="54" t="str">
        <f>IF(ISBLANK(Paramètres!$B96),"",COUNTIF(Codes!EC97,1))</f>
        <v/>
      </c>
      <c r="EB90" s="54" t="str">
        <f>IF(ISBLANK(Paramètres!$B96),"",COUNTIF(Codes!ED97,1))</f>
        <v/>
      </c>
      <c r="EC90" s="54" t="str">
        <f>IF(ISBLANK(Paramètres!$B96),"",COUNTIF(Codes!EE97,1))</f>
        <v/>
      </c>
      <c r="ED90" s="54" t="str">
        <f>IF(ISBLANK(Paramètres!$B96),"",COUNTIF(Codes!EF97,1))</f>
        <v/>
      </c>
      <c r="EE90" s="54" t="str">
        <f>IF(ISBLANK(Paramètres!$B96),"",COUNTIF(Codes!EG97,1))</f>
        <v/>
      </c>
      <c r="EF90" s="54" t="str">
        <f>IF(ISBLANK(Paramètres!$B96),"",COUNTIF(Codes!EH97,1))</f>
        <v/>
      </c>
      <c r="EG90" s="54" t="str">
        <f>IF(ISBLANK(Paramètres!$B96),"",COUNTIF(Codes!EI97,1))</f>
        <v/>
      </c>
      <c r="EH90" s="54" t="str">
        <f>IF(ISBLANK(Paramètres!$B96),"",COUNTIF(Codes!EJ97,1))</f>
        <v/>
      </c>
      <c r="EI90" s="54" t="str">
        <f>IF(ISBLANK(Paramètres!$B96),"",COUNTIF(Codes!EK97,1))</f>
        <v/>
      </c>
      <c r="EJ90" s="54" t="str">
        <f>IF(ISBLANK(Paramètres!$B96),"",COUNTIF(Codes!EL97,1))</f>
        <v/>
      </c>
      <c r="EK90" s="54" t="str">
        <f>IF(ISBLANK(Paramètres!$B96),"",COUNTIF(Codes!EM97,1))</f>
        <v/>
      </c>
      <c r="EL90" s="54" t="str">
        <f>IF(ISBLANK(Paramètres!$B96),"",COUNTIF(Codes!EN97,1))</f>
        <v/>
      </c>
      <c r="EM90" s="54" t="str">
        <f>IF(ISBLANK(Paramètres!$B96),"",COUNTIF(Codes!EO97,1))</f>
        <v/>
      </c>
      <c r="EN90" s="54" t="str">
        <f>IF(ISBLANK(Paramètres!$B96),"",COUNTIF(Codes!EP97,1))</f>
        <v/>
      </c>
      <c r="EO90" s="54" t="str">
        <f>IF(ISBLANK(Paramètres!$B96),"",COUNTIF(Codes!EQ97,1))</f>
        <v/>
      </c>
      <c r="EP90" s="54" t="str">
        <f>IF(ISBLANK(Paramètres!$B96),"",COUNTIF(Codes!ER97,1))</f>
        <v/>
      </c>
      <c r="EQ90" s="54" t="str">
        <f>IF(ISBLANK(Paramètres!$B96),"",COUNTIF(Codes!ES97,1))</f>
        <v/>
      </c>
      <c r="ER90" s="54" t="str">
        <f>IF(ISBLANK(Paramètres!$B96),"",COUNTIF(Codes!ET97,1))</f>
        <v/>
      </c>
      <c r="ES90" s="54" t="str">
        <f>IF(ISBLANK(Paramètres!$B96),"",COUNTIF(Codes!EU97,1))</f>
        <v/>
      </c>
      <c r="ET90" s="54" t="str">
        <f>IF(ISBLANK(Paramètres!$B96),"",COUNTIF(Codes!EV97,1))</f>
        <v/>
      </c>
      <c r="EU90" s="54" t="str">
        <f>IF(ISBLANK(Paramètres!$B96),"",COUNTIF(Codes!EW97,1))</f>
        <v/>
      </c>
      <c r="EV90" s="54" t="str">
        <f>IF(ISBLANK(Paramètres!$B96),"",COUNTIF(Codes!EX97,1))</f>
        <v/>
      </c>
      <c r="EW90" s="54" t="str">
        <f>IF(ISBLANK(Paramètres!$B96),"",COUNTIF(Codes!EY97,1))</f>
        <v/>
      </c>
      <c r="EX90" s="54" t="str">
        <f>IF(ISBLANK(Paramètres!$B96),"",COUNTIF(Codes!EZ97,1))</f>
        <v/>
      </c>
      <c r="EY90" s="54" t="str">
        <f>IF(ISBLANK(Paramètres!$B96),"",COUNTIF(Codes!FA97,1))</f>
        <v/>
      </c>
      <c r="EZ90" s="54" t="str">
        <f>IF(ISBLANK(Paramètres!$B96),"",COUNTIF(Codes!FB97,1))</f>
        <v/>
      </c>
      <c r="FA90" s="54" t="str">
        <f>IF(ISBLANK(Paramètres!$B96),"",COUNTIF(Codes!FC97,1))</f>
        <v/>
      </c>
      <c r="FB90" s="54" t="str">
        <f>IF(ISBLANK(Paramètres!$B96),"",COUNTIF(Codes!FD97,1))</f>
        <v/>
      </c>
      <c r="FC90" s="54" t="str">
        <f>IF(ISBLANK(Paramètres!$B96),"",COUNTIF(Codes!FE97,1))</f>
        <v/>
      </c>
      <c r="FD90" s="54" t="str">
        <f>IF(ISBLANK(Paramètres!$B96),"",COUNTIF(Codes!FF97,1))</f>
        <v/>
      </c>
      <c r="FE90" s="54" t="str">
        <f>IF(ISBLANK(Paramètres!$B96),"",COUNTIF(Codes!FG97,1))</f>
        <v/>
      </c>
      <c r="FF90" s="54" t="str">
        <f>IF(ISBLANK(Paramètres!$B96),"",COUNTIF(Codes!FH97,1))</f>
        <v/>
      </c>
      <c r="FG90" s="54" t="str">
        <f>IF(ISBLANK(Paramètres!$B96),"",COUNTIF(Codes!FI97,1))</f>
        <v/>
      </c>
      <c r="FH90" s="54" t="str">
        <f>IF(ISBLANK(Paramètres!$B96),"",COUNTIF(Codes!FJ97,1))</f>
        <v/>
      </c>
      <c r="FI90" s="54" t="str">
        <f>IF(ISBLANK(Paramètres!$B96),"",COUNTIF(Codes!FK97,1))</f>
        <v/>
      </c>
      <c r="FJ90" s="54" t="str">
        <f>IF(ISBLANK(Paramètres!$B96),"",COUNTIF(Codes!FL97,1))</f>
        <v/>
      </c>
      <c r="FK90" s="54" t="str">
        <f>IF(ISBLANK(Paramètres!$B96),"",COUNTIF(Codes!FM97,1))</f>
        <v/>
      </c>
      <c r="FL90" s="54" t="str">
        <f>IF(ISBLANK(Paramètres!$B96),"",COUNTIF(Codes!FN97,1))</f>
        <v/>
      </c>
      <c r="FM90" s="54" t="str">
        <f>IF(ISBLANK(Paramètres!$B96),"",COUNTIF(Codes!FO97,1))</f>
        <v/>
      </c>
      <c r="FN90" s="54" t="str">
        <f>IF(ISBLANK(Paramètres!$B96),"",COUNTIF(Codes!FP97,1))</f>
        <v/>
      </c>
      <c r="FO90" s="54" t="str">
        <f>IF(ISBLANK(Paramètres!$B96),"",COUNTIF(Codes!FQ97,1))</f>
        <v/>
      </c>
      <c r="FP90" s="54" t="str">
        <f>IF(ISBLANK(Paramètres!$B96),"",COUNTIF(Codes!FR97,1))</f>
        <v/>
      </c>
      <c r="FQ90" s="54" t="str">
        <f>IF(ISBLANK(Paramètres!$B96),"",COUNTIF(Codes!FS97,1))</f>
        <v/>
      </c>
      <c r="FR90" s="54" t="str">
        <f>IF(ISBLANK(Paramètres!$B96),"",COUNTIF(Codes!FT97,1))</f>
        <v/>
      </c>
      <c r="FS90" s="54" t="str">
        <f>IF(ISBLANK(Paramètres!$B96),"",COUNTIF(Codes!FU97,1))</f>
        <v/>
      </c>
      <c r="FT90" s="54" t="str">
        <f>IF(ISBLANK(Paramètres!$B96),"",COUNTIF(Codes!FV97,1))</f>
        <v/>
      </c>
      <c r="FU90" s="54" t="str">
        <f>IF(ISBLANK(Paramètres!$B96),"",COUNTIF(Codes!FW97,1))</f>
        <v/>
      </c>
      <c r="FV90" s="54" t="str">
        <f>IF(ISBLANK(Paramètres!$B96),"",COUNTIF(Codes!FX97,1))</f>
        <v/>
      </c>
      <c r="FW90" s="54" t="str">
        <f>IF(ISBLANK(Paramètres!$B96),"",COUNTIF(Codes!FY97,1))</f>
        <v/>
      </c>
      <c r="FX90" s="54" t="str">
        <f>IF(ISBLANK(Paramètres!$B96),"",COUNTIF(Codes!FZ97,1))</f>
        <v/>
      </c>
      <c r="FY90" s="54" t="str">
        <f>IF(ISBLANK(Paramètres!$B96),"",COUNTIF(Codes!GA97,1))</f>
        <v/>
      </c>
      <c r="FZ90" s="54" t="str">
        <f>IF(ISBLANK(Paramètres!$B96),"",COUNTIF(Codes!GB97,1))</f>
        <v/>
      </c>
      <c r="GA90" s="54" t="str">
        <f>IF(ISBLANK(Paramètres!$B96),"",COUNTIF(Codes!GC97,1))</f>
        <v/>
      </c>
      <c r="GB90" s="54" t="str">
        <f>IF(ISBLANK(Paramètres!$B96),"",COUNTIF(Codes!GD97,1))</f>
        <v/>
      </c>
      <c r="GC90" s="54" t="str">
        <f>IF(ISBLANK(Paramètres!$B96),"",COUNTIF(Codes!GE97,1))</f>
        <v/>
      </c>
      <c r="GD90" s="54" t="str">
        <f>IF(ISBLANK(Paramètres!$B96),"",COUNTIF(Codes!GF97,1))</f>
        <v/>
      </c>
      <c r="GE90" s="54" t="str">
        <f>IF(ISBLANK(Paramètres!$B96),"",COUNTIF(Codes!GG97,1))</f>
        <v/>
      </c>
      <c r="GF90" s="54" t="str">
        <f>IF(ISBLANK(Paramètres!$B96),"",COUNTIF(Codes!GH97,1))</f>
        <v/>
      </c>
      <c r="GG90" s="54" t="str">
        <f>IF(ISBLANK(Paramètres!$B96),"",COUNTIF(Codes!GI97,1))</f>
        <v/>
      </c>
      <c r="GH90" s="54" t="str">
        <f>IF(ISBLANK(Paramètres!$B96),"",COUNTIF(Codes!GJ97,1))</f>
        <v/>
      </c>
      <c r="GI90" s="54" t="str">
        <f>IF(ISBLANK(Paramètres!$B96),"",COUNTIF(Codes!GK97,1))</f>
        <v/>
      </c>
      <c r="GJ90" s="54" t="str">
        <f>IF(ISBLANK(Paramètres!$B96),"",COUNTIF(Codes!GL97,1))</f>
        <v/>
      </c>
      <c r="GK90" s="54" t="str">
        <f>IF(ISBLANK(Paramètres!$B96),"",COUNTIF(Codes!GM97,1))</f>
        <v/>
      </c>
      <c r="GL90" s="54" t="str">
        <f>IF(ISBLANK(Paramètres!$B96),"",COUNTIF(Codes!GN97,1))</f>
        <v/>
      </c>
      <c r="GM90" s="54" t="str">
        <f>IF(ISBLANK(Paramètres!B96),"",AVERAGE(B90:CX90))</f>
        <v/>
      </c>
      <c r="GN90" s="54" t="str">
        <f>IF(ISBLANK(Paramètres!B96),"",AVERAGE(CY90:GL90))</f>
        <v/>
      </c>
      <c r="GO90" s="54" t="str">
        <f>IF(ISBLANK(Paramètres!B96),"",AVERAGE(C90:GL90))</f>
        <v/>
      </c>
      <c r="GP90" s="54" t="str">
        <f>IF(ISBLANK(Paramètres!B96),"",AVERAGE(CY90:DZ90))</f>
        <v/>
      </c>
      <c r="GQ90" s="54" t="str">
        <f>IF(ISBLANK(Paramètres!B96),"",AVERAGE(EA90:FK90))</f>
        <v/>
      </c>
      <c r="GR90" s="54" t="str">
        <f>IF(ISBLANK(Paramètres!B96),"",AVERAGE(FL90:FW90))</f>
        <v/>
      </c>
      <c r="GS90" s="54" t="str">
        <f>IF(ISBLANK(Paramètres!B96),"",AVERAGE(FX90:GL90))</f>
        <v/>
      </c>
      <c r="GT90" s="54" t="str">
        <f>IF(ISBLANK(Paramètres!B96),"",AVERAGE(Calculs!M90:R90,Calculs!AN90:AY90,Calculs!BE90:BI90,Calculs!BT90:BX90,Calculs!CD90:CO90))</f>
        <v/>
      </c>
      <c r="GU90" s="54" t="str">
        <f>IF(ISBLANK(Paramètres!B96),"",AVERAGE(Calculs!AI90:AM90,Calculs!BJ90:BP90,Calculs!BY90:CC90))</f>
        <v/>
      </c>
      <c r="GV90" s="54" t="str">
        <f>IF(ISBLANK(Paramètres!B96),"",AVERAGE(Calculs!B90:L90,Calculs!S90:AH90,Calculs!AZ90:BD90,Calculs!BQ90:BS90))</f>
        <v/>
      </c>
      <c r="GW90" s="54" t="str">
        <f>IF(ISBLANK(Paramètres!B96),"",AVERAGE(CP90:CX90))</f>
        <v/>
      </c>
    </row>
    <row r="91" spans="1:205" s="23" customFormat="1" ht="24" customHeight="1" thickBot="1" x14ac:dyDescent="0.4">
      <c r="A91" s="266" t="str">
        <f>Codes!C98</f>
        <v/>
      </c>
      <c r="B91" s="54" t="str">
        <f>IF(ISBLANK(Paramètres!$B97),"",COUNTIF(Codes!D98,1))</f>
        <v/>
      </c>
      <c r="C91" s="54" t="str">
        <f>IF(ISBLANK(Paramètres!$B97),"",COUNTIF(Codes!E98,1))</f>
        <v/>
      </c>
      <c r="D91" s="54" t="str">
        <f>IF(ISBLANK(Paramètres!$B97),"",COUNTIF(Codes!F98,1))</f>
        <v/>
      </c>
      <c r="E91" s="54" t="str">
        <f>IF(ISBLANK(Paramètres!$B97),"",COUNTIF(Codes!G98,1))</f>
        <v/>
      </c>
      <c r="F91" s="54" t="str">
        <f>IF(ISBLANK(Paramètres!$B97),"",COUNTIF(Codes!H98,1))</f>
        <v/>
      </c>
      <c r="G91" s="54" t="str">
        <f>IF(ISBLANK(Paramètres!$B97),"",COUNTIF(Codes!I98,1))</f>
        <v/>
      </c>
      <c r="H91" s="54" t="str">
        <f>IF(ISBLANK(Paramètres!$B97),"",COUNTIF(Codes!J98,1))</f>
        <v/>
      </c>
      <c r="I91" s="54" t="str">
        <f>IF(ISBLANK(Paramètres!$B97),"",COUNTIF(Codes!K98,1))</f>
        <v/>
      </c>
      <c r="J91" s="54" t="str">
        <f>IF(ISBLANK(Paramètres!$B97),"",COUNTIF(Codes!L98,1))</f>
        <v/>
      </c>
      <c r="K91" s="54" t="str">
        <f>IF(ISBLANK(Paramètres!$B97),"",COUNTIF(Codes!M98,1))</f>
        <v/>
      </c>
      <c r="L91" s="54" t="str">
        <f>IF(ISBLANK(Paramètres!$B97),"",COUNTIF(Codes!N98,1))</f>
        <v/>
      </c>
      <c r="M91" s="54" t="str">
        <f>IF(ISBLANK(Paramètres!$B97),"",COUNTIF(Codes!O98,1))</f>
        <v/>
      </c>
      <c r="N91" s="54" t="str">
        <f>IF(ISBLANK(Paramètres!$B97),"",COUNTIF(Codes!P98,1))</f>
        <v/>
      </c>
      <c r="O91" s="54" t="str">
        <f>IF(ISBLANK(Paramètres!$B97),"",COUNTIF(Codes!Q98,1))</f>
        <v/>
      </c>
      <c r="P91" s="54" t="str">
        <f>IF(ISBLANK(Paramètres!$B97),"",COUNTIF(Codes!R98,1))</f>
        <v/>
      </c>
      <c r="Q91" s="54" t="str">
        <f>IF(ISBLANK(Paramètres!$B97),"",COUNTIF(Codes!S98,1))</f>
        <v/>
      </c>
      <c r="R91" s="54" t="str">
        <f>IF(ISBLANK(Paramètres!$B97),"",COUNTIF(Codes!T98,1))</f>
        <v/>
      </c>
      <c r="S91" s="54" t="str">
        <f>IF(ISBLANK(Paramètres!$B97),"",COUNTIF(Codes!U98,1))</f>
        <v/>
      </c>
      <c r="T91" s="54" t="str">
        <f>IF(ISBLANK(Paramètres!$B97),"",COUNTIF(Codes!V98,1))</f>
        <v/>
      </c>
      <c r="U91" s="54" t="str">
        <f>IF(ISBLANK(Paramètres!$B97),"",COUNTIF(Codes!W98,1))</f>
        <v/>
      </c>
      <c r="V91" s="54" t="str">
        <f>IF(ISBLANK(Paramètres!$B97),"",COUNTIF(Codes!X98,1))</f>
        <v/>
      </c>
      <c r="W91" s="54" t="str">
        <f>IF(ISBLANK(Paramètres!$B97),"",COUNTIF(Codes!Y98,1))</f>
        <v/>
      </c>
      <c r="X91" s="54" t="str">
        <f>IF(ISBLANK(Paramètres!$B97),"",COUNTIF(Codes!Z98,1))</f>
        <v/>
      </c>
      <c r="Y91" s="54" t="str">
        <f>IF(ISBLANK(Paramètres!$B97),"",COUNTIF(Codes!AA98,1))</f>
        <v/>
      </c>
      <c r="Z91" s="54" t="str">
        <f>IF(ISBLANK(Paramètres!$B97),"",COUNTIF(Codes!AB98,1))</f>
        <v/>
      </c>
      <c r="AA91" s="54" t="str">
        <f>IF(ISBLANK(Paramètres!$B97),"",COUNTIF(Codes!AC98,1))</f>
        <v/>
      </c>
      <c r="AB91" s="54" t="str">
        <f>IF(ISBLANK(Paramètres!$B97),"",COUNTIF(Codes!AD98,1))</f>
        <v/>
      </c>
      <c r="AC91" s="54" t="str">
        <f>IF(ISBLANK(Paramètres!$B97),"",COUNTIF(Codes!AE98,1))</f>
        <v/>
      </c>
      <c r="AD91" s="54" t="str">
        <f>IF(ISBLANK(Paramètres!$B97),"",COUNTIF(Codes!AF98,1))</f>
        <v/>
      </c>
      <c r="AE91" s="54" t="str">
        <f>IF(ISBLANK(Paramètres!$B97),"",COUNTIF(Codes!AG98,1))</f>
        <v/>
      </c>
      <c r="AF91" s="54" t="str">
        <f>IF(ISBLANK(Paramètres!$B97),"",COUNTIF(Codes!AH98,1))</f>
        <v/>
      </c>
      <c r="AG91" s="54" t="str">
        <f>IF(ISBLANK(Paramètres!$B97),"",COUNTIF(Codes!AI98,1))</f>
        <v/>
      </c>
      <c r="AH91" s="54" t="str">
        <f>IF(ISBLANK(Paramètres!$B97),"",COUNTIF(Codes!AJ98,1))</f>
        <v/>
      </c>
      <c r="AI91" s="54" t="str">
        <f>IF(ISBLANK(Paramètres!$B97),"",COUNTIF(Codes!AK98,1))</f>
        <v/>
      </c>
      <c r="AJ91" s="54" t="str">
        <f>IF(ISBLANK(Paramètres!$B97),"",COUNTIF(Codes!AL98,1))</f>
        <v/>
      </c>
      <c r="AK91" s="54" t="str">
        <f>IF(ISBLANK(Paramètres!$B97),"",COUNTIF(Codes!AM98,1))</f>
        <v/>
      </c>
      <c r="AL91" s="54" t="str">
        <f>IF(ISBLANK(Paramètres!$B97),"",COUNTIF(Codes!AN98,1))</f>
        <v/>
      </c>
      <c r="AM91" s="54" t="str">
        <f>IF(ISBLANK(Paramètres!$B97),"",COUNTIF(Codes!AO98,1))</f>
        <v/>
      </c>
      <c r="AN91" s="54" t="str">
        <f>IF(ISBLANK(Paramètres!$B97),"",COUNTIF(Codes!AP98,1))</f>
        <v/>
      </c>
      <c r="AO91" s="54" t="str">
        <f>IF(ISBLANK(Paramètres!$B97),"",COUNTIF(Codes!AQ98,1))</f>
        <v/>
      </c>
      <c r="AP91" s="54" t="str">
        <f>IF(ISBLANK(Paramètres!$B97),"",COUNTIF(Codes!AR98,1))</f>
        <v/>
      </c>
      <c r="AQ91" s="54" t="str">
        <f>IF(ISBLANK(Paramètres!$B97),"",COUNTIF(Codes!AS98,1))</f>
        <v/>
      </c>
      <c r="AR91" s="54" t="str">
        <f>IF(ISBLANK(Paramètres!$B97),"",COUNTIF(Codes!AT98,1))</f>
        <v/>
      </c>
      <c r="AS91" s="54" t="str">
        <f>IF(ISBLANK(Paramètres!$B97),"",COUNTIF(Codes!AU98,1))</f>
        <v/>
      </c>
      <c r="AT91" s="54" t="str">
        <f>IF(ISBLANK(Paramètres!$B97),"",COUNTIF(Codes!AV98,1))</f>
        <v/>
      </c>
      <c r="AU91" s="54" t="str">
        <f>IF(ISBLANK(Paramètres!$B97),"",COUNTIF(Codes!AW98,1))</f>
        <v/>
      </c>
      <c r="AV91" s="54" t="str">
        <f>IF(ISBLANK(Paramètres!$B97),"",COUNTIF(Codes!AX98,1))</f>
        <v/>
      </c>
      <c r="AW91" s="54" t="str">
        <f>IF(ISBLANK(Paramètres!$B97),"",COUNTIF(Codes!AY98,1))</f>
        <v/>
      </c>
      <c r="AX91" s="54" t="str">
        <f>IF(ISBLANK(Paramètres!$B97),"",COUNTIF(Codes!AZ98,1))</f>
        <v/>
      </c>
      <c r="AY91" s="54" t="str">
        <f>IF(ISBLANK(Paramètres!$B97),"",COUNTIF(Codes!BA98,1))</f>
        <v/>
      </c>
      <c r="AZ91" s="54" t="str">
        <f>IF(ISBLANK(Paramètres!$B97),"",COUNTIF(Codes!BB98,1))</f>
        <v/>
      </c>
      <c r="BA91" s="54" t="str">
        <f>IF(ISBLANK(Paramètres!$B97),"",COUNTIF(Codes!BC98,1))</f>
        <v/>
      </c>
      <c r="BB91" s="54" t="str">
        <f>IF(ISBLANK(Paramètres!$B97),"",COUNTIF(Codes!BD98,1))</f>
        <v/>
      </c>
      <c r="BC91" s="54" t="str">
        <f>IF(ISBLANK(Paramètres!$B97),"",COUNTIF(Codes!BE98,1))</f>
        <v/>
      </c>
      <c r="BD91" s="54" t="str">
        <f>IF(ISBLANK(Paramètres!$B97),"",COUNTIF(Codes!BF98,1))</f>
        <v/>
      </c>
      <c r="BE91" s="54" t="str">
        <f>IF(ISBLANK(Paramètres!$B97),"",COUNTIF(Codes!BG98,1))</f>
        <v/>
      </c>
      <c r="BF91" s="54" t="str">
        <f>IF(ISBLANK(Paramètres!$B97),"",COUNTIF(Codes!BH98,1))</f>
        <v/>
      </c>
      <c r="BG91" s="54" t="str">
        <f>IF(ISBLANK(Paramètres!$B97),"",COUNTIF(Codes!BI98,1))</f>
        <v/>
      </c>
      <c r="BH91" s="54" t="str">
        <f>IF(ISBLANK(Paramètres!$B97),"",COUNTIF(Codes!BJ98,1))</f>
        <v/>
      </c>
      <c r="BI91" s="54" t="str">
        <f>IF(ISBLANK(Paramètres!$B97),"",COUNTIF(Codes!BK98,1))</f>
        <v/>
      </c>
      <c r="BJ91" s="54" t="str">
        <f>IF(ISBLANK(Paramètres!$B97),"",COUNTIF(Codes!BL98,1))</f>
        <v/>
      </c>
      <c r="BK91" s="54" t="str">
        <f>IF(ISBLANK(Paramètres!$B97),"",COUNTIF(Codes!BM98,1))</f>
        <v/>
      </c>
      <c r="BL91" s="54" t="str">
        <f>IF(ISBLANK(Paramètres!$B97),"",COUNTIF(Codes!BN98,1))</f>
        <v/>
      </c>
      <c r="BM91" s="54" t="str">
        <f>IF(ISBLANK(Paramètres!$B97),"",COUNTIF(Codes!BO98,1))</f>
        <v/>
      </c>
      <c r="BN91" s="54" t="str">
        <f>IF(ISBLANK(Paramètres!$B97),"",COUNTIF(Codes!BP98,1))</f>
        <v/>
      </c>
      <c r="BO91" s="54" t="str">
        <f>IF(ISBLANK(Paramètres!$B97),"",COUNTIF(Codes!BQ98,1))</f>
        <v/>
      </c>
      <c r="BP91" s="54" t="str">
        <f>IF(ISBLANK(Paramètres!$B97),"",COUNTIF(Codes!BR98,1))</f>
        <v/>
      </c>
      <c r="BQ91" s="54" t="str">
        <f>IF(ISBLANK(Paramètres!$B97),"",COUNTIF(Codes!BS98,1))</f>
        <v/>
      </c>
      <c r="BR91" s="54" t="str">
        <f>IF(ISBLANK(Paramètres!$B97),"",COUNTIF(Codes!BT98,1))</f>
        <v/>
      </c>
      <c r="BS91" s="54" t="str">
        <f>IF(ISBLANK(Paramètres!$B97),"",COUNTIF(Codes!BU98,1))</f>
        <v/>
      </c>
      <c r="BT91" s="54" t="str">
        <f>IF(ISBLANK(Paramètres!$B97),"",COUNTIF(Codes!BV98,1))</f>
        <v/>
      </c>
      <c r="BU91" s="54" t="str">
        <f>IF(ISBLANK(Paramètres!$B97),"",COUNTIF(Codes!BW98,1))</f>
        <v/>
      </c>
      <c r="BV91" s="54" t="str">
        <f>IF(ISBLANK(Paramètres!$B97),"",COUNTIF(Codes!BX98,1))</f>
        <v/>
      </c>
      <c r="BW91" s="54" t="str">
        <f>IF(ISBLANK(Paramètres!$B97),"",COUNTIF(Codes!BY98,1))</f>
        <v/>
      </c>
      <c r="BX91" s="54" t="str">
        <f>IF(ISBLANK(Paramètres!$B97),"",COUNTIF(Codes!BZ98,1))</f>
        <v/>
      </c>
      <c r="BY91" s="54" t="str">
        <f>IF(ISBLANK(Paramètres!$B97),"",COUNTIF(Codes!CA98,1))</f>
        <v/>
      </c>
      <c r="BZ91" s="54" t="str">
        <f>IF(ISBLANK(Paramètres!$B97),"",COUNTIF(Codes!CB98,1))</f>
        <v/>
      </c>
      <c r="CA91" s="54" t="str">
        <f>IF(ISBLANK(Paramètres!$B97),"",COUNTIF(Codes!CC98,1))</f>
        <v/>
      </c>
      <c r="CB91" s="54" t="str">
        <f>IF(ISBLANK(Paramètres!$B97),"",COUNTIF(Codes!CD98,1))</f>
        <v/>
      </c>
      <c r="CC91" s="54" t="str">
        <f>IF(ISBLANK(Paramètres!$B97),"",COUNTIF(Codes!CE98,1))</f>
        <v/>
      </c>
      <c r="CD91" s="54" t="str">
        <f>IF(ISBLANK(Paramètres!$B97),"",COUNTIF(Codes!CF98,1))</f>
        <v/>
      </c>
      <c r="CE91" s="54" t="str">
        <f>IF(ISBLANK(Paramètres!$B97),"",COUNTIF(Codes!CG98,1))</f>
        <v/>
      </c>
      <c r="CF91" s="54" t="str">
        <f>IF(ISBLANK(Paramètres!$B97),"",COUNTIF(Codes!CH98,1))</f>
        <v/>
      </c>
      <c r="CG91" s="54" t="str">
        <f>IF(ISBLANK(Paramètres!$B97),"",COUNTIF(Codes!CI98,1))</f>
        <v/>
      </c>
      <c r="CH91" s="54" t="str">
        <f>IF(ISBLANK(Paramètres!$B97),"",COUNTIF(Codes!CJ98,1))</f>
        <v/>
      </c>
      <c r="CI91" s="54" t="str">
        <f>IF(ISBLANK(Paramètres!$B97),"",COUNTIF(Codes!CK98,1))</f>
        <v/>
      </c>
      <c r="CJ91" s="54" t="str">
        <f>IF(ISBLANK(Paramètres!$B97),"",COUNTIF(Codes!CL98,1))</f>
        <v/>
      </c>
      <c r="CK91" s="54" t="str">
        <f>IF(ISBLANK(Paramètres!$B97),"",COUNTIF(Codes!CM98,1))</f>
        <v/>
      </c>
      <c r="CL91" s="54" t="str">
        <f>IF(ISBLANK(Paramètres!$B97),"",COUNTIF(Codes!CN98,1))</f>
        <v/>
      </c>
      <c r="CM91" s="54" t="str">
        <f>IF(ISBLANK(Paramètres!$B97),"",COUNTIF(Codes!CO98,1))</f>
        <v/>
      </c>
      <c r="CN91" s="54" t="str">
        <f>IF(ISBLANK(Paramètres!$B97),"",COUNTIF(Codes!CP98,1))</f>
        <v/>
      </c>
      <c r="CO91" s="54" t="str">
        <f>IF(ISBLANK(Paramètres!$B97),"",COUNTIF(Codes!CQ98,1))</f>
        <v/>
      </c>
      <c r="CP91" s="54" t="str">
        <f>IF(ISBLANK(Paramètres!$B97),"",COUNTIF(Codes!CR98,1))</f>
        <v/>
      </c>
      <c r="CQ91" s="54" t="str">
        <f>IF(ISBLANK(Paramètres!$B97),"",COUNTIF(Codes!CS98,1))</f>
        <v/>
      </c>
      <c r="CR91" s="54" t="str">
        <f>IF(ISBLANK(Paramètres!$B97),"",COUNTIF(Codes!CT98,1))</f>
        <v/>
      </c>
      <c r="CS91" s="54" t="str">
        <f>IF(ISBLANK(Paramètres!$B97),"",COUNTIF(Codes!CU98,1))</f>
        <v/>
      </c>
      <c r="CT91" s="54" t="str">
        <f>IF(ISBLANK(Paramètres!$B97),"",COUNTIF(Codes!CV98,1))</f>
        <v/>
      </c>
      <c r="CU91" s="54" t="str">
        <f>IF(ISBLANK(Paramètres!$B97),"",COUNTIF(Codes!CW98,1))</f>
        <v/>
      </c>
      <c r="CV91" s="54" t="str">
        <f>IF(ISBLANK(Paramètres!$B97),"",COUNTIF(Codes!CX98,1))</f>
        <v/>
      </c>
      <c r="CW91" s="54" t="str">
        <f>IF(ISBLANK(Paramètres!$B97),"",COUNTIF(Codes!CY98,1))</f>
        <v/>
      </c>
      <c r="CX91" s="54" t="str">
        <f>IF(ISBLANK(Paramètres!$B97),"",COUNTIF(Codes!CZ98,1))</f>
        <v/>
      </c>
      <c r="CY91" s="54" t="str">
        <f>IF(ISBLANK(Paramètres!$B97),"",COUNTIF(Codes!DA98,1))</f>
        <v/>
      </c>
      <c r="CZ91" s="54" t="str">
        <f>IF(ISBLANK(Paramètres!$B97),"",COUNTIF(Codes!DB98,1))</f>
        <v/>
      </c>
      <c r="DA91" s="54" t="str">
        <f>IF(ISBLANK(Paramètres!$B97),"",COUNTIF(Codes!DC98,1))</f>
        <v/>
      </c>
      <c r="DB91" s="54" t="str">
        <f>IF(ISBLANK(Paramètres!$B97),"",COUNTIF(Codes!DD98,1))</f>
        <v/>
      </c>
      <c r="DC91" s="54" t="str">
        <f>IF(ISBLANK(Paramètres!$B97),"",COUNTIF(Codes!DE98,1))</f>
        <v/>
      </c>
      <c r="DD91" s="54" t="str">
        <f>IF(ISBLANK(Paramètres!$B97),"",COUNTIF(Codes!DF98,1))</f>
        <v/>
      </c>
      <c r="DE91" s="54" t="str">
        <f>IF(ISBLANK(Paramètres!$B97),"",COUNTIF(Codes!DG98,1))</f>
        <v/>
      </c>
      <c r="DF91" s="54" t="str">
        <f>IF(ISBLANK(Paramètres!$B97),"",COUNTIF(Codes!DH98,1))</f>
        <v/>
      </c>
      <c r="DG91" s="54" t="str">
        <f>IF(ISBLANK(Paramètres!$B97),"",COUNTIF(Codes!DI98,1))</f>
        <v/>
      </c>
      <c r="DH91" s="54" t="str">
        <f>IF(ISBLANK(Paramètres!$B97),"",COUNTIF(Codes!DJ98,1))</f>
        <v/>
      </c>
      <c r="DI91" s="54" t="str">
        <f>IF(ISBLANK(Paramètres!$B97),"",COUNTIF(Codes!DK98,1))</f>
        <v/>
      </c>
      <c r="DJ91" s="54" t="str">
        <f>IF(ISBLANK(Paramètres!$B97),"",COUNTIF(Codes!DL98,1))</f>
        <v/>
      </c>
      <c r="DK91" s="54" t="str">
        <f>IF(ISBLANK(Paramètres!$B97),"",COUNTIF(Codes!DM98,1))</f>
        <v/>
      </c>
      <c r="DL91" s="54" t="str">
        <f>IF(ISBLANK(Paramètres!$B97),"",COUNTIF(Codes!DN98,1))</f>
        <v/>
      </c>
      <c r="DM91" s="54" t="str">
        <f>IF(ISBLANK(Paramètres!$B97),"",COUNTIF(Codes!DO98,1))</f>
        <v/>
      </c>
      <c r="DN91" s="54" t="str">
        <f>IF(ISBLANK(Paramètres!$B97),"",COUNTIF(Codes!DP98,1))</f>
        <v/>
      </c>
      <c r="DO91" s="54" t="str">
        <f>IF(ISBLANK(Paramètres!$B97),"",COUNTIF(Codes!DQ98,1))</f>
        <v/>
      </c>
      <c r="DP91" s="54" t="str">
        <f>IF(ISBLANK(Paramètres!$B97),"",COUNTIF(Codes!DR98,1))</f>
        <v/>
      </c>
      <c r="DQ91" s="54" t="str">
        <f>IF(ISBLANK(Paramètres!$B97),"",COUNTIF(Codes!DS98,1))</f>
        <v/>
      </c>
      <c r="DR91" s="54" t="str">
        <f>IF(ISBLANK(Paramètres!$B97),"",COUNTIF(Codes!DT98,1))</f>
        <v/>
      </c>
      <c r="DS91" s="54" t="str">
        <f>IF(ISBLANK(Paramètres!$B97),"",COUNTIF(Codes!DU98,1))</f>
        <v/>
      </c>
      <c r="DT91" s="54" t="str">
        <f>IF(ISBLANK(Paramètres!$B97),"",COUNTIF(Codes!DV98,1))</f>
        <v/>
      </c>
      <c r="DU91" s="54" t="str">
        <f>IF(ISBLANK(Paramètres!$B97),"",COUNTIF(Codes!DW98,1))</f>
        <v/>
      </c>
      <c r="DV91" s="54" t="str">
        <f>IF(ISBLANK(Paramètres!$B97),"",COUNTIF(Codes!DX98,1))</f>
        <v/>
      </c>
      <c r="DW91" s="54" t="str">
        <f>IF(ISBLANK(Paramètres!$B97),"",COUNTIF(Codes!DY98,1))</f>
        <v/>
      </c>
      <c r="DX91" s="54" t="str">
        <f>IF(ISBLANK(Paramètres!$B97),"",COUNTIF(Codes!DZ98,1))</f>
        <v/>
      </c>
      <c r="DY91" s="54" t="str">
        <f>IF(ISBLANK(Paramètres!$B97),"",COUNTIF(Codes!EA98,1))</f>
        <v/>
      </c>
      <c r="DZ91" s="54" t="str">
        <f>IF(ISBLANK(Paramètres!$B97),"",COUNTIF(Codes!EB98,1))</f>
        <v/>
      </c>
      <c r="EA91" s="54" t="str">
        <f>IF(ISBLANK(Paramètres!$B97),"",COUNTIF(Codes!EC98,1))</f>
        <v/>
      </c>
      <c r="EB91" s="54" t="str">
        <f>IF(ISBLANK(Paramètres!$B97),"",COUNTIF(Codes!ED98,1))</f>
        <v/>
      </c>
      <c r="EC91" s="54" t="str">
        <f>IF(ISBLANK(Paramètres!$B97),"",COUNTIF(Codes!EE98,1))</f>
        <v/>
      </c>
      <c r="ED91" s="54" t="str">
        <f>IF(ISBLANK(Paramètres!$B97),"",COUNTIF(Codes!EF98,1))</f>
        <v/>
      </c>
      <c r="EE91" s="54" t="str">
        <f>IF(ISBLANK(Paramètres!$B97),"",COUNTIF(Codes!EG98,1))</f>
        <v/>
      </c>
      <c r="EF91" s="54" t="str">
        <f>IF(ISBLANK(Paramètres!$B97),"",COUNTIF(Codes!EH98,1))</f>
        <v/>
      </c>
      <c r="EG91" s="54" t="str">
        <f>IF(ISBLANK(Paramètres!$B97),"",COUNTIF(Codes!EI98,1))</f>
        <v/>
      </c>
      <c r="EH91" s="54" t="str">
        <f>IF(ISBLANK(Paramètres!$B97),"",COUNTIF(Codes!EJ98,1))</f>
        <v/>
      </c>
      <c r="EI91" s="54" t="str">
        <f>IF(ISBLANK(Paramètres!$B97),"",COUNTIF(Codes!EK98,1))</f>
        <v/>
      </c>
      <c r="EJ91" s="54" t="str">
        <f>IF(ISBLANK(Paramètres!$B97),"",COUNTIF(Codes!EL98,1))</f>
        <v/>
      </c>
      <c r="EK91" s="54" t="str">
        <f>IF(ISBLANK(Paramètres!$B97),"",COUNTIF(Codes!EM98,1))</f>
        <v/>
      </c>
      <c r="EL91" s="54" t="str">
        <f>IF(ISBLANK(Paramètres!$B97),"",COUNTIF(Codes!EN98,1))</f>
        <v/>
      </c>
      <c r="EM91" s="54" t="str">
        <f>IF(ISBLANK(Paramètres!$B97),"",COUNTIF(Codes!EO98,1))</f>
        <v/>
      </c>
      <c r="EN91" s="54" t="str">
        <f>IF(ISBLANK(Paramètres!$B97),"",COUNTIF(Codes!EP98,1))</f>
        <v/>
      </c>
      <c r="EO91" s="54" t="str">
        <f>IF(ISBLANK(Paramètres!$B97),"",COUNTIF(Codes!EQ98,1))</f>
        <v/>
      </c>
      <c r="EP91" s="54" t="str">
        <f>IF(ISBLANK(Paramètres!$B97),"",COUNTIF(Codes!ER98,1))</f>
        <v/>
      </c>
      <c r="EQ91" s="54" t="str">
        <f>IF(ISBLANK(Paramètres!$B97),"",COUNTIF(Codes!ES98,1))</f>
        <v/>
      </c>
      <c r="ER91" s="54" t="str">
        <f>IF(ISBLANK(Paramètres!$B97),"",COUNTIF(Codes!ET98,1))</f>
        <v/>
      </c>
      <c r="ES91" s="54" t="str">
        <f>IF(ISBLANK(Paramètres!$B97),"",COUNTIF(Codes!EU98,1))</f>
        <v/>
      </c>
      <c r="ET91" s="54" t="str">
        <f>IF(ISBLANK(Paramètres!$B97),"",COUNTIF(Codes!EV98,1))</f>
        <v/>
      </c>
      <c r="EU91" s="54" t="str">
        <f>IF(ISBLANK(Paramètres!$B97),"",COUNTIF(Codes!EW98,1))</f>
        <v/>
      </c>
      <c r="EV91" s="54" t="str">
        <f>IF(ISBLANK(Paramètres!$B97),"",COUNTIF(Codes!EX98,1))</f>
        <v/>
      </c>
      <c r="EW91" s="54" t="str">
        <f>IF(ISBLANK(Paramètres!$B97),"",COUNTIF(Codes!EY98,1))</f>
        <v/>
      </c>
      <c r="EX91" s="54" t="str">
        <f>IF(ISBLANK(Paramètres!$B97),"",COUNTIF(Codes!EZ98,1))</f>
        <v/>
      </c>
      <c r="EY91" s="54" t="str">
        <f>IF(ISBLANK(Paramètres!$B97),"",COUNTIF(Codes!FA98,1))</f>
        <v/>
      </c>
      <c r="EZ91" s="54" t="str">
        <f>IF(ISBLANK(Paramètres!$B97),"",COUNTIF(Codes!FB98,1))</f>
        <v/>
      </c>
      <c r="FA91" s="54" t="str">
        <f>IF(ISBLANK(Paramètres!$B97),"",COUNTIF(Codes!FC98,1))</f>
        <v/>
      </c>
      <c r="FB91" s="54" t="str">
        <f>IF(ISBLANK(Paramètres!$B97),"",COUNTIF(Codes!FD98,1))</f>
        <v/>
      </c>
      <c r="FC91" s="54" t="str">
        <f>IF(ISBLANK(Paramètres!$B97),"",COUNTIF(Codes!FE98,1))</f>
        <v/>
      </c>
      <c r="FD91" s="54" t="str">
        <f>IF(ISBLANK(Paramètres!$B97),"",COUNTIF(Codes!FF98,1))</f>
        <v/>
      </c>
      <c r="FE91" s="54" t="str">
        <f>IF(ISBLANK(Paramètres!$B97),"",COUNTIF(Codes!FG98,1))</f>
        <v/>
      </c>
      <c r="FF91" s="54" t="str">
        <f>IF(ISBLANK(Paramètres!$B97),"",COUNTIF(Codes!FH98,1))</f>
        <v/>
      </c>
      <c r="FG91" s="54" t="str">
        <f>IF(ISBLANK(Paramètres!$B97),"",COUNTIF(Codes!FI98,1))</f>
        <v/>
      </c>
      <c r="FH91" s="54" t="str">
        <f>IF(ISBLANK(Paramètres!$B97),"",COUNTIF(Codes!FJ98,1))</f>
        <v/>
      </c>
      <c r="FI91" s="54" t="str">
        <f>IF(ISBLANK(Paramètres!$B97),"",COUNTIF(Codes!FK98,1))</f>
        <v/>
      </c>
      <c r="FJ91" s="54" t="str">
        <f>IF(ISBLANK(Paramètres!$B97),"",COUNTIF(Codes!FL98,1))</f>
        <v/>
      </c>
      <c r="FK91" s="54" t="str">
        <f>IF(ISBLANK(Paramètres!$B97),"",COUNTIF(Codes!FM98,1))</f>
        <v/>
      </c>
      <c r="FL91" s="54" t="str">
        <f>IF(ISBLANK(Paramètres!$B97),"",COUNTIF(Codes!FN98,1))</f>
        <v/>
      </c>
      <c r="FM91" s="54" t="str">
        <f>IF(ISBLANK(Paramètres!$B97),"",COUNTIF(Codes!FO98,1))</f>
        <v/>
      </c>
      <c r="FN91" s="54" t="str">
        <f>IF(ISBLANK(Paramètres!$B97),"",COUNTIF(Codes!FP98,1))</f>
        <v/>
      </c>
      <c r="FO91" s="54" t="str">
        <f>IF(ISBLANK(Paramètres!$B97),"",COUNTIF(Codes!FQ98,1))</f>
        <v/>
      </c>
      <c r="FP91" s="54" t="str">
        <f>IF(ISBLANK(Paramètres!$B97),"",COUNTIF(Codes!FR98,1))</f>
        <v/>
      </c>
      <c r="FQ91" s="54" t="str">
        <f>IF(ISBLANK(Paramètres!$B97),"",COUNTIF(Codes!FS98,1))</f>
        <v/>
      </c>
      <c r="FR91" s="54" t="str">
        <f>IF(ISBLANK(Paramètres!$B97),"",COUNTIF(Codes!FT98,1))</f>
        <v/>
      </c>
      <c r="FS91" s="54" t="str">
        <f>IF(ISBLANK(Paramètres!$B97),"",COUNTIF(Codes!FU98,1))</f>
        <v/>
      </c>
      <c r="FT91" s="54" t="str">
        <f>IF(ISBLANK(Paramètres!$B97),"",COUNTIF(Codes!FV98,1))</f>
        <v/>
      </c>
      <c r="FU91" s="54" t="str">
        <f>IF(ISBLANK(Paramètres!$B97),"",COUNTIF(Codes!FW98,1))</f>
        <v/>
      </c>
      <c r="FV91" s="54" t="str">
        <f>IF(ISBLANK(Paramètres!$B97),"",COUNTIF(Codes!FX98,1))</f>
        <v/>
      </c>
      <c r="FW91" s="54" t="str">
        <f>IF(ISBLANK(Paramètres!$B97),"",COUNTIF(Codes!FY98,1))</f>
        <v/>
      </c>
      <c r="FX91" s="54" t="str">
        <f>IF(ISBLANK(Paramètres!$B97),"",COUNTIF(Codes!FZ98,1))</f>
        <v/>
      </c>
      <c r="FY91" s="54" t="str">
        <f>IF(ISBLANK(Paramètres!$B97),"",COUNTIF(Codes!GA98,1))</f>
        <v/>
      </c>
      <c r="FZ91" s="54" t="str">
        <f>IF(ISBLANK(Paramètres!$B97),"",COUNTIF(Codes!GB98,1))</f>
        <v/>
      </c>
      <c r="GA91" s="54" t="str">
        <f>IF(ISBLANK(Paramètres!$B97),"",COUNTIF(Codes!GC98,1))</f>
        <v/>
      </c>
      <c r="GB91" s="54" t="str">
        <f>IF(ISBLANK(Paramètres!$B97),"",COUNTIF(Codes!GD98,1))</f>
        <v/>
      </c>
      <c r="GC91" s="54" t="str">
        <f>IF(ISBLANK(Paramètres!$B97),"",COUNTIF(Codes!GE98,1))</f>
        <v/>
      </c>
      <c r="GD91" s="54" t="str">
        <f>IF(ISBLANK(Paramètres!$B97),"",COUNTIF(Codes!GF98,1))</f>
        <v/>
      </c>
      <c r="GE91" s="54" t="str">
        <f>IF(ISBLANK(Paramètres!$B97),"",COUNTIF(Codes!GG98,1))</f>
        <v/>
      </c>
      <c r="GF91" s="54" t="str">
        <f>IF(ISBLANK(Paramètres!$B97),"",COUNTIF(Codes!GH98,1))</f>
        <v/>
      </c>
      <c r="GG91" s="54" t="str">
        <f>IF(ISBLANK(Paramètres!$B97),"",COUNTIF(Codes!GI98,1))</f>
        <v/>
      </c>
      <c r="GH91" s="54" t="str">
        <f>IF(ISBLANK(Paramètres!$B97),"",COUNTIF(Codes!GJ98,1))</f>
        <v/>
      </c>
      <c r="GI91" s="54" t="str">
        <f>IF(ISBLANK(Paramètres!$B97),"",COUNTIF(Codes!GK98,1))</f>
        <v/>
      </c>
      <c r="GJ91" s="54" t="str">
        <f>IF(ISBLANK(Paramètres!$B97),"",COUNTIF(Codes!GL98,1))</f>
        <v/>
      </c>
      <c r="GK91" s="54" t="str">
        <f>IF(ISBLANK(Paramètres!$B97),"",COUNTIF(Codes!GM98,1))</f>
        <v/>
      </c>
      <c r="GL91" s="54" t="str">
        <f>IF(ISBLANK(Paramètres!$B97),"",COUNTIF(Codes!GN98,1))</f>
        <v/>
      </c>
      <c r="GM91" s="54" t="str">
        <f>IF(ISBLANK(Paramètres!B97),"",AVERAGE(B91:CX91))</f>
        <v/>
      </c>
      <c r="GN91" s="54" t="str">
        <f>IF(ISBLANK(Paramètres!B97),"",AVERAGE(CY91:GL91))</f>
        <v/>
      </c>
      <c r="GO91" s="54" t="str">
        <f>IF(ISBLANK(Paramètres!B97),"",AVERAGE(C91:GL91))</f>
        <v/>
      </c>
      <c r="GP91" s="54" t="str">
        <f>IF(ISBLANK(Paramètres!B97),"",AVERAGE(CY91:DZ91))</f>
        <v/>
      </c>
      <c r="GQ91" s="54" t="str">
        <f>IF(ISBLANK(Paramètres!B97),"",AVERAGE(EA91:FK91))</f>
        <v/>
      </c>
      <c r="GR91" s="54" t="str">
        <f>IF(ISBLANK(Paramètres!B97),"",AVERAGE(FL91:FW91))</f>
        <v/>
      </c>
      <c r="GS91" s="54" t="str">
        <f>IF(ISBLANK(Paramètres!B97),"",AVERAGE(FX91:GL91))</f>
        <v/>
      </c>
      <c r="GT91" s="54" t="str">
        <f>IF(ISBLANK(Paramètres!B97),"",AVERAGE(Calculs!M91:R91,Calculs!AN91:AY91,Calculs!BE91:BI91,Calculs!BT91:BX91,Calculs!CD91:CO91))</f>
        <v/>
      </c>
      <c r="GU91" s="54" t="str">
        <f>IF(ISBLANK(Paramètres!B97),"",AVERAGE(Calculs!AI91:AM91,Calculs!BJ91:BP91,Calculs!BY91:CC91))</f>
        <v/>
      </c>
      <c r="GV91" s="54" t="str">
        <f>IF(ISBLANK(Paramètres!B97),"",AVERAGE(Calculs!B91:L91,Calculs!S91:AH91,Calculs!AZ91:BD91,Calculs!BQ91:BS91))</f>
        <v/>
      </c>
      <c r="GW91" s="54" t="str">
        <f>IF(ISBLANK(Paramètres!B97),"",AVERAGE(CP91:CX91))</f>
        <v/>
      </c>
    </row>
    <row r="92" spans="1:205" s="23" customFormat="1" ht="24" customHeight="1" thickBot="1" x14ac:dyDescent="0.4">
      <c r="A92" s="266" t="str">
        <f>Codes!C99</f>
        <v/>
      </c>
      <c r="B92" s="54" t="str">
        <f>IF(ISBLANK(Paramètres!$B98),"",COUNTIF(Codes!D99,1))</f>
        <v/>
      </c>
      <c r="C92" s="54" t="str">
        <f>IF(ISBLANK(Paramètres!$B98),"",COUNTIF(Codes!E99,1))</f>
        <v/>
      </c>
      <c r="D92" s="54" t="str">
        <f>IF(ISBLANK(Paramètres!$B98),"",COUNTIF(Codes!F99,1))</f>
        <v/>
      </c>
      <c r="E92" s="54" t="str">
        <f>IF(ISBLANK(Paramètres!$B98),"",COUNTIF(Codes!G99,1))</f>
        <v/>
      </c>
      <c r="F92" s="54" t="str">
        <f>IF(ISBLANK(Paramètres!$B98),"",COUNTIF(Codes!H99,1))</f>
        <v/>
      </c>
      <c r="G92" s="54" t="str">
        <f>IF(ISBLANK(Paramètres!$B98),"",COUNTIF(Codes!I99,1))</f>
        <v/>
      </c>
      <c r="H92" s="54" t="str">
        <f>IF(ISBLANK(Paramètres!$B98),"",COUNTIF(Codes!J99,1))</f>
        <v/>
      </c>
      <c r="I92" s="54" t="str">
        <f>IF(ISBLANK(Paramètres!$B98),"",COUNTIF(Codes!K99,1))</f>
        <v/>
      </c>
      <c r="J92" s="54" t="str">
        <f>IF(ISBLANK(Paramètres!$B98),"",COUNTIF(Codes!L99,1))</f>
        <v/>
      </c>
      <c r="K92" s="54" t="str">
        <f>IF(ISBLANK(Paramètres!$B98),"",COUNTIF(Codes!M99,1))</f>
        <v/>
      </c>
      <c r="L92" s="54" t="str">
        <f>IF(ISBLANK(Paramètres!$B98),"",COUNTIF(Codes!N99,1))</f>
        <v/>
      </c>
      <c r="M92" s="54" t="str">
        <f>IF(ISBLANK(Paramètres!$B98),"",COUNTIF(Codes!O99,1))</f>
        <v/>
      </c>
      <c r="N92" s="54" t="str">
        <f>IF(ISBLANK(Paramètres!$B98),"",COUNTIF(Codes!P99,1))</f>
        <v/>
      </c>
      <c r="O92" s="54" t="str">
        <f>IF(ISBLANK(Paramètres!$B98),"",COUNTIF(Codes!Q99,1))</f>
        <v/>
      </c>
      <c r="P92" s="54" t="str">
        <f>IF(ISBLANK(Paramètres!$B98),"",COUNTIF(Codes!R99,1))</f>
        <v/>
      </c>
      <c r="Q92" s="54" t="str">
        <f>IF(ISBLANK(Paramètres!$B98),"",COUNTIF(Codes!S99,1))</f>
        <v/>
      </c>
      <c r="R92" s="54" t="str">
        <f>IF(ISBLANK(Paramètres!$B98),"",COUNTIF(Codes!T99,1))</f>
        <v/>
      </c>
      <c r="S92" s="54" t="str">
        <f>IF(ISBLANK(Paramètres!$B98),"",COUNTIF(Codes!U99,1))</f>
        <v/>
      </c>
      <c r="T92" s="54" t="str">
        <f>IF(ISBLANK(Paramètres!$B98),"",COUNTIF(Codes!V99,1))</f>
        <v/>
      </c>
      <c r="U92" s="54" t="str">
        <f>IF(ISBLANK(Paramètres!$B98),"",COUNTIF(Codes!W99,1))</f>
        <v/>
      </c>
      <c r="V92" s="54" t="str">
        <f>IF(ISBLANK(Paramètres!$B98),"",COUNTIF(Codes!X99,1))</f>
        <v/>
      </c>
      <c r="W92" s="54" t="str">
        <f>IF(ISBLANK(Paramètres!$B98),"",COUNTIF(Codes!Y99,1))</f>
        <v/>
      </c>
      <c r="X92" s="54" t="str">
        <f>IF(ISBLANK(Paramètres!$B98),"",COUNTIF(Codes!Z99,1))</f>
        <v/>
      </c>
      <c r="Y92" s="54" t="str">
        <f>IF(ISBLANK(Paramètres!$B98),"",COUNTIF(Codes!AA99,1))</f>
        <v/>
      </c>
      <c r="Z92" s="54" t="str">
        <f>IF(ISBLANK(Paramètres!$B98),"",COUNTIF(Codes!AB99,1))</f>
        <v/>
      </c>
      <c r="AA92" s="54" t="str">
        <f>IF(ISBLANK(Paramètres!$B98),"",COUNTIF(Codes!AC99,1))</f>
        <v/>
      </c>
      <c r="AB92" s="54" t="str">
        <f>IF(ISBLANK(Paramètres!$B98),"",COUNTIF(Codes!AD99,1))</f>
        <v/>
      </c>
      <c r="AC92" s="54" t="str">
        <f>IF(ISBLANK(Paramètres!$B98),"",COUNTIF(Codes!AE99,1))</f>
        <v/>
      </c>
      <c r="AD92" s="54" t="str">
        <f>IF(ISBLANK(Paramètres!$B98),"",COUNTIF(Codes!AF99,1))</f>
        <v/>
      </c>
      <c r="AE92" s="54" t="str">
        <f>IF(ISBLANK(Paramètres!$B98),"",COUNTIF(Codes!AG99,1))</f>
        <v/>
      </c>
      <c r="AF92" s="54" t="str">
        <f>IF(ISBLANK(Paramètres!$B98),"",COUNTIF(Codes!AH99,1))</f>
        <v/>
      </c>
      <c r="AG92" s="54" t="str">
        <f>IF(ISBLANK(Paramètres!$B98),"",COUNTIF(Codes!AI99,1))</f>
        <v/>
      </c>
      <c r="AH92" s="54" t="str">
        <f>IF(ISBLANK(Paramètres!$B98),"",COUNTIF(Codes!AJ99,1))</f>
        <v/>
      </c>
      <c r="AI92" s="54" t="str">
        <f>IF(ISBLANK(Paramètres!$B98),"",COUNTIF(Codes!AK99,1))</f>
        <v/>
      </c>
      <c r="AJ92" s="54" t="str">
        <f>IF(ISBLANK(Paramètres!$B98),"",COUNTIF(Codes!AL99,1))</f>
        <v/>
      </c>
      <c r="AK92" s="54" t="str">
        <f>IF(ISBLANK(Paramètres!$B98),"",COUNTIF(Codes!AM99,1))</f>
        <v/>
      </c>
      <c r="AL92" s="54" t="str">
        <f>IF(ISBLANK(Paramètres!$B98),"",COUNTIF(Codes!AN99,1))</f>
        <v/>
      </c>
      <c r="AM92" s="54" t="str">
        <f>IF(ISBLANK(Paramètres!$B98),"",COUNTIF(Codes!AO99,1))</f>
        <v/>
      </c>
      <c r="AN92" s="54" t="str">
        <f>IF(ISBLANK(Paramètres!$B98),"",COUNTIF(Codes!AP99,1))</f>
        <v/>
      </c>
      <c r="AO92" s="54" t="str">
        <f>IF(ISBLANK(Paramètres!$B98),"",COUNTIF(Codes!AQ99,1))</f>
        <v/>
      </c>
      <c r="AP92" s="54" t="str">
        <f>IF(ISBLANK(Paramètres!$B98),"",COUNTIF(Codes!AR99,1))</f>
        <v/>
      </c>
      <c r="AQ92" s="54" t="str">
        <f>IF(ISBLANK(Paramètres!$B98),"",COUNTIF(Codes!AS99,1))</f>
        <v/>
      </c>
      <c r="AR92" s="54" t="str">
        <f>IF(ISBLANK(Paramètres!$B98),"",COUNTIF(Codes!AT99,1))</f>
        <v/>
      </c>
      <c r="AS92" s="54" t="str">
        <f>IF(ISBLANK(Paramètres!$B98),"",COUNTIF(Codes!AU99,1))</f>
        <v/>
      </c>
      <c r="AT92" s="54" t="str">
        <f>IF(ISBLANK(Paramètres!$B98),"",COUNTIF(Codes!AV99,1))</f>
        <v/>
      </c>
      <c r="AU92" s="54" t="str">
        <f>IF(ISBLANK(Paramètres!$B98),"",COUNTIF(Codes!AW99,1))</f>
        <v/>
      </c>
      <c r="AV92" s="54" t="str">
        <f>IF(ISBLANK(Paramètres!$B98),"",COUNTIF(Codes!AX99,1))</f>
        <v/>
      </c>
      <c r="AW92" s="54" t="str">
        <f>IF(ISBLANK(Paramètres!$B98),"",COUNTIF(Codes!AY99,1))</f>
        <v/>
      </c>
      <c r="AX92" s="54" t="str">
        <f>IF(ISBLANK(Paramètres!$B98),"",COUNTIF(Codes!AZ99,1))</f>
        <v/>
      </c>
      <c r="AY92" s="54" t="str">
        <f>IF(ISBLANK(Paramètres!$B98),"",COUNTIF(Codes!BA99,1))</f>
        <v/>
      </c>
      <c r="AZ92" s="54" t="str">
        <f>IF(ISBLANK(Paramètres!$B98),"",COUNTIF(Codes!BB99,1))</f>
        <v/>
      </c>
      <c r="BA92" s="54" t="str">
        <f>IF(ISBLANK(Paramètres!$B98),"",COUNTIF(Codes!BC99,1))</f>
        <v/>
      </c>
      <c r="BB92" s="54" t="str">
        <f>IF(ISBLANK(Paramètres!$B98),"",COUNTIF(Codes!BD99,1))</f>
        <v/>
      </c>
      <c r="BC92" s="54" t="str">
        <f>IF(ISBLANK(Paramètres!$B98),"",COUNTIF(Codes!BE99,1))</f>
        <v/>
      </c>
      <c r="BD92" s="54" t="str">
        <f>IF(ISBLANK(Paramètres!$B98),"",COUNTIF(Codes!BF99,1))</f>
        <v/>
      </c>
      <c r="BE92" s="54" t="str">
        <f>IF(ISBLANK(Paramètres!$B98),"",COUNTIF(Codes!BG99,1))</f>
        <v/>
      </c>
      <c r="BF92" s="54" t="str">
        <f>IF(ISBLANK(Paramètres!$B98),"",COUNTIF(Codes!BH99,1))</f>
        <v/>
      </c>
      <c r="BG92" s="54" t="str">
        <f>IF(ISBLANK(Paramètres!$B98),"",COUNTIF(Codes!BI99,1))</f>
        <v/>
      </c>
      <c r="BH92" s="54" t="str">
        <f>IF(ISBLANK(Paramètres!$B98),"",COUNTIF(Codes!BJ99,1))</f>
        <v/>
      </c>
      <c r="BI92" s="54" t="str">
        <f>IF(ISBLANK(Paramètres!$B98),"",COUNTIF(Codes!BK99,1))</f>
        <v/>
      </c>
      <c r="BJ92" s="54" t="str">
        <f>IF(ISBLANK(Paramètres!$B98),"",COUNTIF(Codes!BL99,1))</f>
        <v/>
      </c>
      <c r="BK92" s="54" t="str">
        <f>IF(ISBLANK(Paramètres!$B98),"",COUNTIF(Codes!BM99,1))</f>
        <v/>
      </c>
      <c r="BL92" s="54" t="str">
        <f>IF(ISBLANK(Paramètres!$B98),"",COUNTIF(Codes!BN99,1))</f>
        <v/>
      </c>
      <c r="BM92" s="54" t="str">
        <f>IF(ISBLANK(Paramètres!$B98),"",COUNTIF(Codes!BO99,1))</f>
        <v/>
      </c>
      <c r="BN92" s="54" t="str">
        <f>IF(ISBLANK(Paramètres!$B98),"",COUNTIF(Codes!BP99,1))</f>
        <v/>
      </c>
      <c r="BO92" s="54" t="str">
        <f>IF(ISBLANK(Paramètres!$B98),"",COUNTIF(Codes!BQ99,1))</f>
        <v/>
      </c>
      <c r="BP92" s="54" t="str">
        <f>IF(ISBLANK(Paramètres!$B98),"",COUNTIF(Codes!BR99,1))</f>
        <v/>
      </c>
      <c r="BQ92" s="54" t="str">
        <f>IF(ISBLANK(Paramètres!$B98),"",COUNTIF(Codes!BS99,1))</f>
        <v/>
      </c>
      <c r="BR92" s="54" t="str">
        <f>IF(ISBLANK(Paramètres!$B98),"",COUNTIF(Codes!BT99,1))</f>
        <v/>
      </c>
      <c r="BS92" s="54" t="str">
        <f>IF(ISBLANK(Paramètres!$B98),"",COUNTIF(Codes!BU99,1))</f>
        <v/>
      </c>
      <c r="BT92" s="54" t="str">
        <f>IF(ISBLANK(Paramètres!$B98),"",COUNTIF(Codes!BV99,1))</f>
        <v/>
      </c>
      <c r="BU92" s="54" t="str">
        <f>IF(ISBLANK(Paramètres!$B98),"",COUNTIF(Codes!BW99,1))</f>
        <v/>
      </c>
      <c r="BV92" s="54" t="str">
        <f>IF(ISBLANK(Paramètres!$B98),"",COUNTIF(Codes!BX99,1))</f>
        <v/>
      </c>
      <c r="BW92" s="54" t="str">
        <f>IF(ISBLANK(Paramètres!$B98),"",COUNTIF(Codes!BY99,1))</f>
        <v/>
      </c>
      <c r="BX92" s="54" t="str">
        <f>IF(ISBLANK(Paramètres!$B98),"",COUNTIF(Codes!BZ99,1))</f>
        <v/>
      </c>
      <c r="BY92" s="54" t="str">
        <f>IF(ISBLANK(Paramètres!$B98),"",COUNTIF(Codes!CA99,1))</f>
        <v/>
      </c>
      <c r="BZ92" s="54" t="str">
        <f>IF(ISBLANK(Paramètres!$B98),"",COUNTIF(Codes!CB99,1))</f>
        <v/>
      </c>
      <c r="CA92" s="54" t="str">
        <f>IF(ISBLANK(Paramètres!$B98),"",COUNTIF(Codes!CC99,1))</f>
        <v/>
      </c>
      <c r="CB92" s="54" t="str">
        <f>IF(ISBLANK(Paramètres!$B98),"",COUNTIF(Codes!CD99,1))</f>
        <v/>
      </c>
      <c r="CC92" s="54" t="str">
        <f>IF(ISBLANK(Paramètres!$B98),"",COUNTIF(Codes!CE99,1))</f>
        <v/>
      </c>
      <c r="CD92" s="54" t="str">
        <f>IF(ISBLANK(Paramètres!$B98),"",COUNTIF(Codes!CF99,1))</f>
        <v/>
      </c>
      <c r="CE92" s="54" t="str">
        <f>IF(ISBLANK(Paramètres!$B98),"",COUNTIF(Codes!CG99,1))</f>
        <v/>
      </c>
      <c r="CF92" s="54" t="str">
        <f>IF(ISBLANK(Paramètres!$B98),"",COUNTIF(Codes!CH99,1))</f>
        <v/>
      </c>
      <c r="CG92" s="54" t="str">
        <f>IF(ISBLANK(Paramètres!$B98),"",COUNTIF(Codes!CI99,1))</f>
        <v/>
      </c>
      <c r="CH92" s="54" t="str">
        <f>IF(ISBLANK(Paramètres!$B98),"",COUNTIF(Codes!CJ99,1))</f>
        <v/>
      </c>
      <c r="CI92" s="54" t="str">
        <f>IF(ISBLANK(Paramètres!$B98),"",COUNTIF(Codes!CK99,1))</f>
        <v/>
      </c>
      <c r="CJ92" s="54" t="str">
        <f>IF(ISBLANK(Paramètres!$B98),"",COUNTIF(Codes!CL99,1))</f>
        <v/>
      </c>
      <c r="CK92" s="54" t="str">
        <f>IF(ISBLANK(Paramètres!$B98),"",COUNTIF(Codes!CM99,1))</f>
        <v/>
      </c>
      <c r="CL92" s="54" t="str">
        <f>IF(ISBLANK(Paramètres!$B98),"",COUNTIF(Codes!CN99,1))</f>
        <v/>
      </c>
      <c r="CM92" s="54" t="str">
        <f>IF(ISBLANK(Paramètres!$B98),"",COUNTIF(Codes!CO99,1))</f>
        <v/>
      </c>
      <c r="CN92" s="54" t="str">
        <f>IF(ISBLANK(Paramètres!$B98),"",COUNTIF(Codes!CP99,1))</f>
        <v/>
      </c>
      <c r="CO92" s="54" t="str">
        <f>IF(ISBLANK(Paramètres!$B98),"",COUNTIF(Codes!CQ99,1))</f>
        <v/>
      </c>
      <c r="CP92" s="54" t="str">
        <f>IF(ISBLANK(Paramètres!$B98),"",COUNTIF(Codes!CR99,1))</f>
        <v/>
      </c>
      <c r="CQ92" s="54" t="str">
        <f>IF(ISBLANK(Paramètres!$B98),"",COUNTIF(Codes!CS99,1))</f>
        <v/>
      </c>
      <c r="CR92" s="54" t="str">
        <f>IF(ISBLANK(Paramètres!$B98),"",COUNTIF(Codes!CT99,1))</f>
        <v/>
      </c>
      <c r="CS92" s="54" t="str">
        <f>IF(ISBLANK(Paramètres!$B98),"",COUNTIF(Codes!CU99,1))</f>
        <v/>
      </c>
      <c r="CT92" s="54" t="str">
        <f>IF(ISBLANK(Paramètres!$B98),"",COUNTIF(Codes!CV99,1))</f>
        <v/>
      </c>
      <c r="CU92" s="54" t="str">
        <f>IF(ISBLANK(Paramètres!$B98),"",COUNTIF(Codes!CW99,1))</f>
        <v/>
      </c>
      <c r="CV92" s="54" t="str">
        <f>IF(ISBLANK(Paramètres!$B98),"",COUNTIF(Codes!CX99,1))</f>
        <v/>
      </c>
      <c r="CW92" s="54" t="str">
        <f>IF(ISBLANK(Paramètres!$B98),"",COUNTIF(Codes!CY99,1))</f>
        <v/>
      </c>
      <c r="CX92" s="54" t="str">
        <f>IF(ISBLANK(Paramètres!$B98),"",COUNTIF(Codes!CZ99,1))</f>
        <v/>
      </c>
      <c r="CY92" s="54" t="str">
        <f>IF(ISBLANK(Paramètres!$B98),"",COUNTIF(Codes!DA99,1))</f>
        <v/>
      </c>
      <c r="CZ92" s="54" t="str">
        <f>IF(ISBLANK(Paramètres!$B98),"",COUNTIF(Codes!DB99,1))</f>
        <v/>
      </c>
      <c r="DA92" s="54" t="str">
        <f>IF(ISBLANK(Paramètres!$B98),"",COUNTIF(Codes!DC99,1))</f>
        <v/>
      </c>
      <c r="DB92" s="54" t="str">
        <f>IF(ISBLANK(Paramètres!$B98),"",COUNTIF(Codes!DD99,1))</f>
        <v/>
      </c>
      <c r="DC92" s="54" t="str">
        <f>IF(ISBLANK(Paramètres!$B98),"",COUNTIF(Codes!DE99,1))</f>
        <v/>
      </c>
      <c r="DD92" s="54" t="str">
        <f>IF(ISBLANK(Paramètres!$B98),"",COUNTIF(Codes!DF99,1))</f>
        <v/>
      </c>
      <c r="DE92" s="54" t="str">
        <f>IF(ISBLANK(Paramètres!$B98),"",COUNTIF(Codes!DG99,1))</f>
        <v/>
      </c>
      <c r="DF92" s="54" t="str">
        <f>IF(ISBLANK(Paramètres!$B98),"",COUNTIF(Codes!DH99,1))</f>
        <v/>
      </c>
      <c r="DG92" s="54" t="str">
        <f>IF(ISBLANK(Paramètres!$B98),"",COUNTIF(Codes!DI99,1))</f>
        <v/>
      </c>
      <c r="DH92" s="54" t="str">
        <f>IF(ISBLANK(Paramètres!$B98),"",COUNTIF(Codes!DJ99,1))</f>
        <v/>
      </c>
      <c r="DI92" s="54" t="str">
        <f>IF(ISBLANK(Paramètres!$B98),"",COUNTIF(Codes!DK99,1))</f>
        <v/>
      </c>
      <c r="DJ92" s="54" t="str">
        <f>IF(ISBLANK(Paramètres!$B98),"",COUNTIF(Codes!DL99,1))</f>
        <v/>
      </c>
      <c r="DK92" s="54" t="str">
        <f>IF(ISBLANK(Paramètres!$B98),"",COUNTIF(Codes!DM99,1))</f>
        <v/>
      </c>
      <c r="DL92" s="54" t="str">
        <f>IF(ISBLANK(Paramètres!$B98),"",COUNTIF(Codes!DN99,1))</f>
        <v/>
      </c>
      <c r="DM92" s="54" t="str">
        <f>IF(ISBLANK(Paramètres!$B98),"",COUNTIF(Codes!DO99,1))</f>
        <v/>
      </c>
      <c r="DN92" s="54" t="str">
        <f>IF(ISBLANK(Paramètres!$B98),"",COUNTIF(Codes!DP99,1))</f>
        <v/>
      </c>
      <c r="DO92" s="54" t="str">
        <f>IF(ISBLANK(Paramètres!$B98),"",COUNTIF(Codes!DQ99,1))</f>
        <v/>
      </c>
      <c r="DP92" s="54" t="str">
        <f>IF(ISBLANK(Paramètres!$B98),"",COUNTIF(Codes!DR99,1))</f>
        <v/>
      </c>
      <c r="DQ92" s="54" t="str">
        <f>IF(ISBLANK(Paramètres!$B98),"",COUNTIF(Codes!DS99,1))</f>
        <v/>
      </c>
      <c r="DR92" s="54" t="str">
        <f>IF(ISBLANK(Paramètres!$B98),"",COUNTIF(Codes!DT99,1))</f>
        <v/>
      </c>
      <c r="DS92" s="54" t="str">
        <f>IF(ISBLANK(Paramètres!$B98),"",COUNTIF(Codes!DU99,1))</f>
        <v/>
      </c>
      <c r="DT92" s="54" t="str">
        <f>IF(ISBLANK(Paramètres!$B98),"",COUNTIF(Codes!DV99,1))</f>
        <v/>
      </c>
      <c r="DU92" s="54" t="str">
        <f>IF(ISBLANK(Paramètres!$B98),"",COUNTIF(Codes!DW99,1))</f>
        <v/>
      </c>
      <c r="DV92" s="54" t="str">
        <f>IF(ISBLANK(Paramètres!$B98),"",COUNTIF(Codes!DX99,1))</f>
        <v/>
      </c>
      <c r="DW92" s="54" t="str">
        <f>IF(ISBLANK(Paramètres!$B98),"",COUNTIF(Codes!DY99,1))</f>
        <v/>
      </c>
      <c r="DX92" s="54" t="str">
        <f>IF(ISBLANK(Paramètres!$B98),"",COUNTIF(Codes!DZ99,1))</f>
        <v/>
      </c>
      <c r="DY92" s="54" t="str">
        <f>IF(ISBLANK(Paramètres!$B98),"",COUNTIF(Codes!EA99,1))</f>
        <v/>
      </c>
      <c r="DZ92" s="54" t="str">
        <f>IF(ISBLANK(Paramètres!$B98),"",COUNTIF(Codes!EB99,1))</f>
        <v/>
      </c>
      <c r="EA92" s="54" t="str">
        <f>IF(ISBLANK(Paramètres!$B98),"",COUNTIF(Codes!EC99,1))</f>
        <v/>
      </c>
      <c r="EB92" s="54" t="str">
        <f>IF(ISBLANK(Paramètres!$B98),"",COUNTIF(Codes!ED99,1))</f>
        <v/>
      </c>
      <c r="EC92" s="54" t="str">
        <f>IF(ISBLANK(Paramètres!$B98),"",COUNTIF(Codes!EE99,1))</f>
        <v/>
      </c>
      <c r="ED92" s="54" t="str">
        <f>IF(ISBLANK(Paramètres!$B98),"",COUNTIF(Codes!EF99,1))</f>
        <v/>
      </c>
      <c r="EE92" s="54" t="str">
        <f>IF(ISBLANK(Paramètres!$B98),"",COUNTIF(Codes!EG99,1))</f>
        <v/>
      </c>
      <c r="EF92" s="54" t="str">
        <f>IF(ISBLANK(Paramètres!$B98),"",COUNTIF(Codes!EH99,1))</f>
        <v/>
      </c>
      <c r="EG92" s="54" t="str">
        <f>IF(ISBLANK(Paramètres!$B98),"",COUNTIF(Codes!EI99,1))</f>
        <v/>
      </c>
      <c r="EH92" s="54" t="str">
        <f>IF(ISBLANK(Paramètres!$B98),"",COUNTIF(Codes!EJ99,1))</f>
        <v/>
      </c>
      <c r="EI92" s="54" t="str">
        <f>IF(ISBLANK(Paramètres!$B98),"",COUNTIF(Codes!EK99,1))</f>
        <v/>
      </c>
      <c r="EJ92" s="54" t="str">
        <f>IF(ISBLANK(Paramètres!$B98),"",COUNTIF(Codes!EL99,1))</f>
        <v/>
      </c>
      <c r="EK92" s="54" t="str">
        <f>IF(ISBLANK(Paramètres!$B98),"",COUNTIF(Codes!EM99,1))</f>
        <v/>
      </c>
      <c r="EL92" s="54" t="str">
        <f>IF(ISBLANK(Paramètres!$B98),"",COUNTIF(Codes!EN99,1))</f>
        <v/>
      </c>
      <c r="EM92" s="54" t="str">
        <f>IF(ISBLANK(Paramètres!$B98),"",COUNTIF(Codes!EO99,1))</f>
        <v/>
      </c>
      <c r="EN92" s="54" t="str">
        <f>IF(ISBLANK(Paramètres!$B98),"",COUNTIF(Codes!EP99,1))</f>
        <v/>
      </c>
      <c r="EO92" s="54" t="str">
        <f>IF(ISBLANK(Paramètres!$B98),"",COUNTIF(Codes!EQ99,1))</f>
        <v/>
      </c>
      <c r="EP92" s="54" t="str">
        <f>IF(ISBLANK(Paramètres!$B98),"",COUNTIF(Codes!ER99,1))</f>
        <v/>
      </c>
      <c r="EQ92" s="54" t="str">
        <f>IF(ISBLANK(Paramètres!$B98),"",COUNTIF(Codes!ES99,1))</f>
        <v/>
      </c>
      <c r="ER92" s="54" t="str">
        <f>IF(ISBLANK(Paramètres!$B98),"",COUNTIF(Codes!ET99,1))</f>
        <v/>
      </c>
      <c r="ES92" s="54" t="str">
        <f>IF(ISBLANK(Paramètres!$B98),"",COUNTIF(Codes!EU99,1))</f>
        <v/>
      </c>
      <c r="ET92" s="54" t="str">
        <f>IF(ISBLANK(Paramètres!$B98),"",COUNTIF(Codes!EV99,1))</f>
        <v/>
      </c>
      <c r="EU92" s="54" t="str">
        <f>IF(ISBLANK(Paramètres!$B98),"",COUNTIF(Codes!EW99,1))</f>
        <v/>
      </c>
      <c r="EV92" s="54" t="str">
        <f>IF(ISBLANK(Paramètres!$B98),"",COUNTIF(Codes!EX99,1))</f>
        <v/>
      </c>
      <c r="EW92" s="54" t="str">
        <f>IF(ISBLANK(Paramètres!$B98),"",COUNTIF(Codes!EY99,1))</f>
        <v/>
      </c>
      <c r="EX92" s="54" t="str">
        <f>IF(ISBLANK(Paramètres!$B98),"",COUNTIF(Codes!EZ99,1))</f>
        <v/>
      </c>
      <c r="EY92" s="54" t="str">
        <f>IF(ISBLANK(Paramètres!$B98),"",COUNTIF(Codes!FA99,1))</f>
        <v/>
      </c>
      <c r="EZ92" s="54" t="str">
        <f>IF(ISBLANK(Paramètres!$B98),"",COUNTIF(Codes!FB99,1))</f>
        <v/>
      </c>
      <c r="FA92" s="54" t="str">
        <f>IF(ISBLANK(Paramètres!$B98),"",COUNTIF(Codes!FC99,1))</f>
        <v/>
      </c>
      <c r="FB92" s="54" t="str">
        <f>IF(ISBLANK(Paramètres!$B98),"",COUNTIF(Codes!FD99,1))</f>
        <v/>
      </c>
      <c r="FC92" s="54" t="str">
        <f>IF(ISBLANK(Paramètres!$B98),"",COUNTIF(Codes!FE99,1))</f>
        <v/>
      </c>
      <c r="FD92" s="54" t="str">
        <f>IF(ISBLANK(Paramètres!$B98),"",COUNTIF(Codes!FF99,1))</f>
        <v/>
      </c>
      <c r="FE92" s="54" t="str">
        <f>IF(ISBLANK(Paramètres!$B98),"",COUNTIF(Codes!FG99,1))</f>
        <v/>
      </c>
      <c r="FF92" s="54" t="str">
        <f>IF(ISBLANK(Paramètres!$B98),"",COUNTIF(Codes!FH99,1))</f>
        <v/>
      </c>
      <c r="FG92" s="54" t="str">
        <f>IF(ISBLANK(Paramètres!$B98),"",COUNTIF(Codes!FI99,1))</f>
        <v/>
      </c>
      <c r="FH92" s="54" t="str">
        <f>IF(ISBLANK(Paramètres!$B98),"",COUNTIF(Codes!FJ99,1))</f>
        <v/>
      </c>
      <c r="FI92" s="54" t="str">
        <f>IF(ISBLANK(Paramètres!$B98),"",COUNTIF(Codes!FK99,1))</f>
        <v/>
      </c>
      <c r="FJ92" s="54" t="str">
        <f>IF(ISBLANK(Paramètres!$B98),"",COUNTIF(Codes!FL99,1))</f>
        <v/>
      </c>
      <c r="FK92" s="54" t="str">
        <f>IF(ISBLANK(Paramètres!$B98),"",COUNTIF(Codes!FM99,1))</f>
        <v/>
      </c>
      <c r="FL92" s="54" t="str">
        <f>IF(ISBLANK(Paramètres!$B98),"",COUNTIF(Codes!FN99,1))</f>
        <v/>
      </c>
      <c r="FM92" s="54" t="str">
        <f>IF(ISBLANK(Paramètres!$B98),"",COUNTIF(Codes!FO99,1))</f>
        <v/>
      </c>
      <c r="FN92" s="54" t="str">
        <f>IF(ISBLANK(Paramètres!$B98),"",COUNTIF(Codes!FP99,1))</f>
        <v/>
      </c>
      <c r="FO92" s="54" t="str">
        <f>IF(ISBLANK(Paramètres!$B98),"",COUNTIF(Codes!FQ99,1))</f>
        <v/>
      </c>
      <c r="FP92" s="54" t="str">
        <f>IF(ISBLANK(Paramètres!$B98),"",COUNTIF(Codes!FR99,1))</f>
        <v/>
      </c>
      <c r="FQ92" s="54" t="str">
        <f>IF(ISBLANK(Paramètres!$B98),"",COUNTIF(Codes!FS99,1))</f>
        <v/>
      </c>
      <c r="FR92" s="54" t="str">
        <f>IF(ISBLANK(Paramètres!$B98),"",COUNTIF(Codes!FT99,1))</f>
        <v/>
      </c>
      <c r="FS92" s="54" t="str">
        <f>IF(ISBLANK(Paramètres!$B98),"",COUNTIF(Codes!FU99,1))</f>
        <v/>
      </c>
      <c r="FT92" s="54" t="str">
        <f>IF(ISBLANK(Paramètres!$B98),"",COUNTIF(Codes!FV99,1))</f>
        <v/>
      </c>
      <c r="FU92" s="54" t="str">
        <f>IF(ISBLANK(Paramètres!$B98),"",COUNTIF(Codes!FW99,1))</f>
        <v/>
      </c>
      <c r="FV92" s="54" t="str">
        <f>IF(ISBLANK(Paramètres!$B98),"",COUNTIF(Codes!FX99,1))</f>
        <v/>
      </c>
      <c r="FW92" s="54" t="str">
        <f>IF(ISBLANK(Paramètres!$B98),"",COUNTIF(Codes!FY99,1))</f>
        <v/>
      </c>
      <c r="FX92" s="54" t="str">
        <f>IF(ISBLANK(Paramètres!$B98),"",COUNTIF(Codes!FZ99,1))</f>
        <v/>
      </c>
      <c r="FY92" s="54" t="str">
        <f>IF(ISBLANK(Paramètres!$B98),"",COUNTIF(Codes!GA99,1))</f>
        <v/>
      </c>
      <c r="FZ92" s="54" t="str">
        <f>IF(ISBLANK(Paramètres!$B98),"",COUNTIF(Codes!GB99,1))</f>
        <v/>
      </c>
      <c r="GA92" s="54" t="str">
        <f>IF(ISBLANK(Paramètres!$B98),"",COUNTIF(Codes!GC99,1))</f>
        <v/>
      </c>
      <c r="GB92" s="54" t="str">
        <f>IF(ISBLANK(Paramètres!$B98),"",COUNTIF(Codes!GD99,1))</f>
        <v/>
      </c>
      <c r="GC92" s="54" t="str">
        <f>IF(ISBLANK(Paramètres!$B98),"",COUNTIF(Codes!GE99,1))</f>
        <v/>
      </c>
      <c r="GD92" s="54" t="str">
        <f>IF(ISBLANK(Paramètres!$B98),"",COUNTIF(Codes!GF99,1))</f>
        <v/>
      </c>
      <c r="GE92" s="54" t="str">
        <f>IF(ISBLANK(Paramètres!$B98),"",COUNTIF(Codes!GG99,1))</f>
        <v/>
      </c>
      <c r="GF92" s="54" t="str">
        <f>IF(ISBLANK(Paramètres!$B98),"",COUNTIF(Codes!GH99,1))</f>
        <v/>
      </c>
      <c r="GG92" s="54" t="str">
        <f>IF(ISBLANK(Paramètres!$B98),"",COUNTIF(Codes!GI99,1))</f>
        <v/>
      </c>
      <c r="GH92" s="54" t="str">
        <f>IF(ISBLANK(Paramètres!$B98),"",COUNTIF(Codes!GJ99,1))</f>
        <v/>
      </c>
      <c r="GI92" s="54" t="str">
        <f>IF(ISBLANK(Paramètres!$B98),"",COUNTIF(Codes!GK99,1))</f>
        <v/>
      </c>
      <c r="GJ92" s="54" t="str">
        <f>IF(ISBLANK(Paramètres!$B98),"",COUNTIF(Codes!GL99,1))</f>
        <v/>
      </c>
      <c r="GK92" s="54" t="str">
        <f>IF(ISBLANK(Paramètres!$B98),"",COUNTIF(Codes!GM99,1))</f>
        <v/>
      </c>
      <c r="GL92" s="54" t="str">
        <f>IF(ISBLANK(Paramètres!$B98),"",COUNTIF(Codes!GN99,1))</f>
        <v/>
      </c>
      <c r="GM92" s="54" t="str">
        <f>IF(ISBLANK(Paramètres!B98),"",AVERAGE(B92:CX92))</f>
        <v/>
      </c>
      <c r="GN92" s="54" t="str">
        <f>IF(ISBLANK(Paramètres!B98),"",AVERAGE(CY92:GL92))</f>
        <v/>
      </c>
      <c r="GO92" s="54" t="str">
        <f>IF(ISBLANK(Paramètres!B98),"",AVERAGE(C92:GL92))</f>
        <v/>
      </c>
      <c r="GP92" s="54" t="str">
        <f>IF(ISBLANK(Paramètres!B98),"",AVERAGE(CY92:DZ92))</f>
        <v/>
      </c>
      <c r="GQ92" s="54" t="str">
        <f>IF(ISBLANK(Paramètres!B98),"",AVERAGE(EA92:FK92))</f>
        <v/>
      </c>
      <c r="GR92" s="54" t="str">
        <f>IF(ISBLANK(Paramètres!B98),"",AVERAGE(FL92:FW92))</f>
        <v/>
      </c>
      <c r="GS92" s="54" t="str">
        <f>IF(ISBLANK(Paramètres!B98),"",AVERAGE(FX92:GL92))</f>
        <v/>
      </c>
      <c r="GT92" s="54" t="str">
        <f>IF(ISBLANK(Paramètres!B98),"",AVERAGE(Calculs!M92:R92,Calculs!AN92:AY92,Calculs!BE92:BI92,Calculs!BT92:BX92,Calculs!CD92:CO92))</f>
        <v/>
      </c>
      <c r="GU92" s="54" t="str">
        <f>IF(ISBLANK(Paramètres!B98),"",AVERAGE(Calculs!AI92:AM92,Calculs!BJ92:BP92,Calculs!BY92:CC92))</f>
        <v/>
      </c>
      <c r="GV92" s="54" t="str">
        <f>IF(ISBLANK(Paramètres!B98),"",AVERAGE(Calculs!B92:L92,Calculs!S92:AH92,Calculs!AZ92:BD92,Calculs!BQ92:BS92))</f>
        <v/>
      </c>
      <c r="GW92" s="54" t="str">
        <f>IF(ISBLANK(Paramètres!B98),"",AVERAGE(CP92:CX92))</f>
        <v/>
      </c>
    </row>
    <row r="93" spans="1:205" s="23" customFormat="1" ht="24" customHeight="1" thickBot="1" x14ac:dyDescent="0.4">
      <c r="A93" s="266" t="str">
        <f>Codes!C100</f>
        <v/>
      </c>
      <c r="B93" s="54" t="str">
        <f>IF(ISBLANK(Paramètres!$B99),"",COUNTIF(Codes!D100,1))</f>
        <v/>
      </c>
      <c r="C93" s="54" t="str">
        <f>IF(ISBLANK(Paramètres!$B99),"",COUNTIF(Codes!E100,1))</f>
        <v/>
      </c>
      <c r="D93" s="54" t="str">
        <f>IF(ISBLANK(Paramètres!$B99),"",COUNTIF(Codes!F100,1))</f>
        <v/>
      </c>
      <c r="E93" s="54" t="str">
        <f>IF(ISBLANK(Paramètres!$B99),"",COUNTIF(Codes!G100,1))</f>
        <v/>
      </c>
      <c r="F93" s="54" t="str">
        <f>IF(ISBLANK(Paramètres!$B99),"",COUNTIF(Codes!H100,1))</f>
        <v/>
      </c>
      <c r="G93" s="54" t="str">
        <f>IF(ISBLANK(Paramètres!$B99),"",COUNTIF(Codes!I100,1))</f>
        <v/>
      </c>
      <c r="H93" s="54" t="str">
        <f>IF(ISBLANK(Paramètres!$B99),"",COUNTIF(Codes!J100,1))</f>
        <v/>
      </c>
      <c r="I93" s="54" t="str">
        <f>IF(ISBLANK(Paramètres!$B99),"",COUNTIF(Codes!K100,1))</f>
        <v/>
      </c>
      <c r="J93" s="54" t="str">
        <f>IF(ISBLANK(Paramètres!$B99),"",COUNTIF(Codes!L100,1))</f>
        <v/>
      </c>
      <c r="K93" s="54" t="str">
        <f>IF(ISBLANK(Paramètres!$B99),"",COUNTIF(Codes!M100,1))</f>
        <v/>
      </c>
      <c r="L93" s="54" t="str">
        <f>IF(ISBLANK(Paramètres!$B99),"",COUNTIF(Codes!N100,1))</f>
        <v/>
      </c>
      <c r="M93" s="54" t="str">
        <f>IF(ISBLANK(Paramètres!$B99),"",COUNTIF(Codes!O100,1))</f>
        <v/>
      </c>
      <c r="N93" s="54" t="str">
        <f>IF(ISBLANK(Paramètres!$B99),"",COUNTIF(Codes!P100,1))</f>
        <v/>
      </c>
      <c r="O93" s="54" t="str">
        <f>IF(ISBLANK(Paramètres!$B99),"",COUNTIF(Codes!Q100,1))</f>
        <v/>
      </c>
      <c r="P93" s="54" t="str">
        <f>IF(ISBLANK(Paramètres!$B99),"",COUNTIF(Codes!R100,1))</f>
        <v/>
      </c>
      <c r="Q93" s="54" t="str">
        <f>IF(ISBLANK(Paramètres!$B99),"",COUNTIF(Codes!S100,1))</f>
        <v/>
      </c>
      <c r="R93" s="54" t="str">
        <f>IF(ISBLANK(Paramètres!$B99),"",COUNTIF(Codes!T100,1))</f>
        <v/>
      </c>
      <c r="S93" s="54" t="str">
        <f>IF(ISBLANK(Paramètres!$B99),"",COUNTIF(Codes!U100,1))</f>
        <v/>
      </c>
      <c r="T93" s="54" t="str">
        <f>IF(ISBLANK(Paramètres!$B99),"",COUNTIF(Codes!V100,1))</f>
        <v/>
      </c>
      <c r="U93" s="54" t="str">
        <f>IF(ISBLANK(Paramètres!$B99),"",COUNTIF(Codes!W100,1))</f>
        <v/>
      </c>
      <c r="V93" s="54" t="str">
        <f>IF(ISBLANK(Paramètres!$B99),"",COUNTIF(Codes!X100,1))</f>
        <v/>
      </c>
      <c r="W93" s="54" t="str">
        <f>IF(ISBLANK(Paramètres!$B99),"",COUNTIF(Codes!Y100,1))</f>
        <v/>
      </c>
      <c r="X93" s="54" t="str">
        <f>IF(ISBLANK(Paramètres!$B99),"",COUNTIF(Codes!Z100,1))</f>
        <v/>
      </c>
      <c r="Y93" s="54" t="str">
        <f>IF(ISBLANK(Paramètres!$B99),"",COUNTIF(Codes!AA100,1))</f>
        <v/>
      </c>
      <c r="Z93" s="54" t="str">
        <f>IF(ISBLANK(Paramètres!$B99),"",COUNTIF(Codes!AB100,1))</f>
        <v/>
      </c>
      <c r="AA93" s="54" t="str">
        <f>IF(ISBLANK(Paramètres!$B99),"",COUNTIF(Codes!AC100,1))</f>
        <v/>
      </c>
      <c r="AB93" s="54" t="str">
        <f>IF(ISBLANK(Paramètres!$B99),"",COUNTIF(Codes!AD100,1))</f>
        <v/>
      </c>
      <c r="AC93" s="54" t="str">
        <f>IF(ISBLANK(Paramètres!$B99),"",COUNTIF(Codes!AE100,1))</f>
        <v/>
      </c>
      <c r="AD93" s="54" t="str">
        <f>IF(ISBLANK(Paramètres!$B99),"",COUNTIF(Codes!AF100,1))</f>
        <v/>
      </c>
      <c r="AE93" s="54" t="str">
        <f>IF(ISBLANK(Paramètres!$B99),"",COUNTIF(Codes!AG100,1))</f>
        <v/>
      </c>
      <c r="AF93" s="54" t="str">
        <f>IF(ISBLANK(Paramètres!$B99),"",COUNTIF(Codes!AH100,1))</f>
        <v/>
      </c>
      <c r="AG93" s="54" t="str">
        <f>IF(ISBLANK(Paramètres!$B99),"",COUNTIF(Codes!AI100,1))</f>
        <v/>
      </c>
      <c r="AH93" s="54" t="str">
        <f>IF(ISBLANK(Paramètres!$B99),"",COUNTIF(Codes!AJ100,1))</f>
        <v/>
      </c>
      <c r="AI93" s="54" t="str">
        <f>IF(ISBLANK(Paramètres!$B99),"",COUNTIF(Codes!AK100,1))</f>
        <v/>
      </c>
      <c r="AJ93" s="54" t="str">
        <f>IF(ISBLANK(Paramètres!$B99),"",COUNTIF(Codes!AL100,1))</f>
        <v/>
      </c>
      <c r="AK93" s="54" t="str">
        <f>IF(ISBLANK(Paramètres!$B99),"",COUNTIF(Codes!AM100,1))</f>
        <v/>
      </c>
      <c r="AL93" s="54" t="str">
        <f>IF(ISBLANK(Paramètres!$B99),"",COUNTIF(Codes!AN100,1))</f>
        <v/>
      </c>
      <c r="AM93" s="54" t="str">
        <f>IF(ISBLANK(Paramètres!$B99),"",COUNTIF(Codes!AO100,1))</f>
        <v/>
      </c>
      <c r="AN93" s="54" t="str">
        <f>IF(ISBLANK(Paramètres!$B99),"",COUNTIF(Codes!AP100,1))</f>
        <v/>
      </c>
      <c r="AO93" s="54" t="str">
        <f>IF(ISBLANK(Paramètres!$B99),"",COUNTIF(Codes!AQ100,1))</f>
        <v/>
      </c>
      <c r="AP93" s="54" t="str">
        <f>IF(ISBLANK(Paramètres!$B99),"",COUNTIF(Codes!AR100,1))</f>
        <v/>
      </c>
      <c r="AQ93" s="54" t="str">
        <f>IF(ISBLANK(Paramètres!$B99),"",COUNTIF(Codes!AS100,1))</f>
        <v/>
      </c>
      <c r="AR93" s="54" t="str">
        <f>IF(ISBLANK(Paramètres!$B99),"",COUNTIF(Codes!AT100,1))</f>
        <v/>
      </c>
      <c r="AS93" s="54" t="str">
        <f>IF(ISBLANK(Paramètres!$B99),"",COUNTIF(Codes!AU100,1))</f>
        <v/>
      </c>
      <c r="AT93" s="54" t="str">
        <f>IF(ISBLANK(Paramètres!$B99),"",COUNTIF(Codes!AV100,1))</f>
        <v/>
      </c>
      <c r="AU93" s="54" t="str">
        <f>IF(ISBLANK(Paramètres!$B99),"",COUNTIF(Codes!AW100,1))</f>
        <v/>
      </c>
      <c r="AV93" s="54" t="str">
        <f>IF(ISBLANK(Paramètres!$B99),"",COUNTIF(Codes!AX100,1))</f>
        <v/>
      </c>
      <c r="AW93" s="54" t="str">
        <f>IF(ISBLANK(Paramètres!$B99),"",COUNTIF(Codes!AY100,1))</f>
        <v/>
      </c>
      <c r="AX93" s="54" t="str">
        <f>IF(ISBLANK(Paramètres!$B99),"",COUNTIF(Codes!AZ100,1))</f>
        <v/>
      </c>
      <c r="AY93" s="54" t="str">
        <f>IF(ISBLANK(Paramètres!$B99),"",COUNTIF(Codes!BA100,1))</f>
        <v/>
      </c>
      <c r="AZ93" s="54" t="str">
        <f>IF(ISBLANK(Paramètres!$B99),"",COUNTIF(Codes!BB100,1))</f>
        <v/>
      </c>
      <c r="BA93" s="54" t="str">
        <f>IF(ISBLANK(Paramètres!$B99),"",COUNTIF(Codes!BC100,1))</f>
        <v/>
      </c>
      <c r="BB93" s="54" t="str">
        <f>IF(ISBLANK(Paramètres!$B99),"",COUNTIF(Codes!BD100,1))</f>
        <v/>
      </c>
      <c r="BC93" s="54" t="str">
        <f>IF(ISBLANK(Paramètres!$B99),"",COUNTIF(Codes!BE100,1))</f>
        <v/>
      </c>
      <c r="BD93" s="54" t="str">
        <f>IF(ISBLANK(Paramètres!$B99),"",COUNTIF(Codes!BF100,1))</f>
        <v/>
      </c>
      <c r="BE93" s="54" t="str">
        <f>IF(ISBLANK(Paramètres!$B99),"",COUNTIF(Codes!BG100,1))</f>
        <v/>
      </c>
      <c r="BF93" s="54" t="str">
        <f>IF(ISBLANK(Paramètres!$B99),"",COUNTIF(Codes!BH100,1))</f>
        <v/>
      </c>
      <c r="BG93" s="54" t="str">
        <f>IF(ISBLANK(Paramètres!$B99),"",COUNTIF(Codes!BI100,1))</f>
        <v/>
      </c>
      <c r="BH93" s="54" t="str">
        <f>IF(ISBLANK(Paramètres!$B99),"",COUNTIF(Codes!BJ100,1))</f>
        <v/>
      </c>
      <c r="BI93" s="54" t="str">
        <f>IF(ISBLANK(Paramètres!$B99),"",COUNTIF(Codes!BK100,1))</f>
        <v/>
      </c>
      <c r="BJ93" s="54" t="str">
        <f>IF(ISBLANK(Paramètres!$B99),"",COUNTIF(Codes!BL100,1))</f>
        <v/>
      </c>
      <c r="BK93" s="54" t="str">
        <f>IF(ISBLANK(Paramètres!$B99),"",COUNTIF(Codes!BM100,1))</f>
        <v/>
      </c>
      <c r="BL93" s="54" t="str">
        <f>IF(ISBLANK(Paramètres!$B99),"",COUNTIF(Codes!BN100,1))</f>
        <v/>
      </c>
      <c r="BM93" s="54" t="str">
        <f>IF(ISBLANK(Paramètres!$B99),"",COUNTIF(Codes!BO100,1))</f>
        <v/>
      </c>
      <c r="BN93" s="54" t="str">
        <f>IF(ISBLANK(Paramètres!$B99),"",COUNTIF(Codes!BP100,1))</f>
        <v/>
      </c>
      <c r="BO93" s="54" t="str">
        <f>IF(ISBLANK(Paramètres!$B99),"",COUNTIF(Codes!BQ100,1))</f>
        <v/>
      </c>
      <c r="BP93" s="54" t="str">
        <f>IF(ISBLANK(Paramètres!$B99),"",COUNTIF(Codes!BR100,1))</f>
        <v/>
      </c>
      <c r="BQ93" s="54" t="str">
        <f>IF(ISBLANK(Paramètres!$B99),"",COUNTIF(Codes!BS100,1))</f>
        <v/>
      </c>
      <c r="BR93" s="54" t="str">
        <f>IF(ISBLANK(Paramètres!$B99),"",COUNTIF(Codes!BT100,1))</f>
        <v/>
      </c>
      <c r="BS93" s="54" t="str">
        <f>IF(ISBLANK(Paramètres!$B99),"",COUNTIF(Codes!BU100,1))</f>
        <v/>
      </c>
      <c r="BT93" s="54" t="str">
        <f>IF(ISBLANK(Paramètres!$B99),"",COUNTIF(Codes!BV100,1))</f>
        <v/>
      </c>
      <c r="BU93" s="54" t="str">
        <f>IF(ISBLANK(Paramètres!$B99),"",COUNTIF(Codes!BW100,1))</f>
        <v/>
      </c>
      <c r="BV93" s="54" t="str">
        <f>IF(ISBLANK(Paramètres!$B99),"",COUNTIF(Codes!BX100,1))</f>
        <v/>
      </c>
      <c r="BW93" s="54" t="str">
        <f>IF(ISBLANK(Paramètres!$B99),"",COUNTIF(Codes!BY100,1))</f>
        <v/>
      </c>
      <c r="BX93" s="54" t="str">
        <f>IF(ISBLANK(Paramètres!$B99),"",COUNTIF(Codes!BZ100,1))</f>
        <v/>
      </c>
      <c r="BY93" s="54" t="str">
        <f>IF(ISBLANK(Paramètres!$B99),"",COUNTIF(Codes!CA100,1))</f>
        <v/>
      </c>
      <c r="BZ93" s="54" t="str">
        <f>IF(ISBLANK(Paramètres!$B99),"",COUNTIF(Codes!CB100,1))</f>
        <v/>
      </c>
      <c r="CA93" s="54" t="str">
        <f>IF(ISBLANK(Paramètres!$B99),"",COUNTIF(Codes!CC100,1))</f>
        <v/>
      </c>
      <c r="CB93" s="54" t="str">
        <f>IF(ISBLANK(Paramètres!$B99),"",COUNTIF(Codes!CD100,1))</f>
        <v/>
      </c>
      <c r="CC93" s="54" t="str">
        <f>IF(ISBLANK(Paramètres!$B99),"",COUNTIF(Codes!CE100,1))</f>
        <v/>
      </c>
      <c r="CD93" s="54" t="str">
        <f>IF(ISBLANK(Paramètres!$B99),"",COUNTIF(Codes!CF100,1))</f>
        <v/>
      </c>
      <c r="CE93" s="54" t="str">
        <f>IF(ISBLANK(Paramètres!$B99),"",COUNTIF(Codes!CG100,1))</f>
        <v/>
      </c>
      <c r="CF93" s="54" t="str">
        <f>IF(ISBLANK(Paramètres!$B99),"",COUNTIF(Codes!CH100,1))</f>
        <v/>
      </c>
      <c r="CG93" s="54" t="str">
        <f>IF(ISBLANK(Paramètres!$B99),"",COUNTIF(Codes!CI100,1))</f>
        <v/>
      </c>
      <c r="CH93" s="54" t="str">
        <f>IF(ISBLANK(Paramètres!$B99),"",COUNTIF(Codes!CJ100,1))</f>
        <v/>
      </c>
      <c r="CI93" s="54" t="str">
        <f>IF(ISBLANK(Paramètres!$B99),"",COUNTIF(Codes!CK100,1))</f>
        <v/>
      </c>
      <c r="CJ93" s="54" t="str">
        <f>IF(ISBLANK(Paramètres!$B99),"",COUNTIF(Codes!CL100,1))</f>
        <v/>
      </c>
      <c r="CK93" s="54" t="str">
        <f>IF(ISBLANK(Paramètres!$B99),"",COUNTIF(Codes!CM100,1))</f>
        <v/>
      </c>
      <c r="CL93" s="54" t="str">
        <f>IF(ISBLANK(Paramètres!$B99),"",COUNTIF(Codes!CN100,1))</f>
        <v/>
      </c>
      <c r="CM93" s="54" t="str">
        <f>IF(ISBLANK(Paramètres!$B99),"",COUNTIF(Codes!CO100,1))</f>
        <v/>
      </c>
      <c r="CN93" s="54" t="str">
        <f>IF(ISBLANK(Paramètres!$B99),"",COUNTIF(Codes!CP100,1))</f>
        <v/>
      </c>
      <c r="CO93" s="54" t="str">
        <f>IF(ISBLANK(Paramètres!$B99),"",COUNTIF(Codes!CQ100,1))</f>
        <v/>
      </c>
      <c r="CP93" s="54" t="str">
        <f>IF(ISBLANK(Paramètres!$B99),"",COUNTIF(Codes!CR100,1))</f>
        <v/>
      </c>
      <c r="CQ93" s="54" t="str">
        <f>IF(ISBLANK(Paramètres!$B99),"",COUNTIF(Codes!CS100,1))</f>
        <v/>
      </c>
      <c r="CR93" s="54" t="str">
        <f>IF(ISBLANK(Paramètres!$B99),"",COUNTIF(Codes!CT100,1))</f>
        <v/>
      </c>
      <c r="CS93" s="54" t="str">
        <f>IF(ISBLANK(Paramètres!$B99),"",COUNTIF(Codes!CU100,1))</f>
        <v/>
      </c>
      <c r="CT93" s="54" t="str">
        <f>IF(ISBLANK(Paramètres!$B99),"",COUNTIF(Codes!CV100,1))</f>
        <v/>
      </c>
      <c r="CU93" s="54" t="str">
        <f>IF(ISBLANK(Paramètres!$B99),"",COUNTIF(Codes!CW100,1))</f>
        <v/>
      </c>
      <c r="CV93" s="54" t="str">
        <f>IF(ISBLANK(Paramètres!$B99),"",COUNTIF(Codes!CX100,1))</f>
        <v/>
      </c>
      <c r="CW93" s="54" t="str">
        <f>IF(ISBLANK(Paramètres!$B99),"",COUNTIF(Codes!CY100,1))</f>
        <v/>
      </c>
      <c r="CX93" s="54" t="str">
        <f>IF(ISBLANK(Paramètres!$B99),"",COUNTIF(Codes!CZ100,1))</f>
        <v/>
      </c>
      <c r="CY93" s="54" t="str">
        <f>IF(ISBLANK(Paramètres!$B99),"",COUNTIF(Codes!DA100,1))</f>
        <v/>
      </c>
      <c r="CZ93" s="54" t="str">
        <f>IF(ISBLANK(Paramètres!$B99),"",COUNTIF(Codes!DB100,1))</f>
        <v/>
      </c>
      <c r="DA93" s="54" t="str">
        <f>IF(ISBLANK(Paramètres!$B99),"",COUNTIF(Codes!DC100,1))</f>
        <v/>
      </c>
      <c r="DB93" s="54" t="str">
        <f>IF(ISBLANK(Paramètres!$B99),"",COUNTIF(Codes!DD100,1))</f>
        <v/>
      </c>
      <c r="DC93" s="54" t="str">
        <f>IF(ISBLANK(Paramètres!$B99),"",COUNTIF(Codes!DE100,1))</f>
        <v/>
      </c>
      <c r="DD93" s="54" t="str">
        <f>IF(ISBLANK(Paramètres!$B99),"",COUNTIF(Codes!DF100,1))</f>
        <v/>
      </c>
      <c r="DE93" s="54" t="str">
        <f>IF(ISBLANK(Paramètres!$B99),"",COUNTIF(Codes!DG100,1))</f>
        <v/>
      </c>
      <c r="DF93" s="54" t="str">
        <f>IF(ISBLANK(Paramètres!$B99),"",COUNTIF(Codes!DH100,1))</f>
        <v/>
      </c>
      <c r="DG93" s="54" t="str">
        <f>IF(ISBLANK(Paramètres!$B99),"",COUNTIF(Codes!DI100,1))</f>
        <v/>
      </c>
      <c r="DH93" s="54" t="str">
        <f>IF(ISBLANK(Paramètres!$B99),"",COUNTIF(Codes!DJ100,1))</f>
        <v/>
      </c>
      <c r="DI93" s="54" t="str">
        <f>IF(ISBLANK(Paramètres!$B99),"",COUNTIF(Codes!DK100,1))</f>
        <v/>
      </c>
      <c r="DJ93" s="54" t="str">
        <f>IF(ISBLANK(Paramètres!$B99),"",COUNTIF(Codes!DL100,1))</f>
        <v/>
      </c>
      <c r="DK93" s="54" t="str">
        <f>IF(ISBLANK(Paramètres!$B99),"",COUNTIF(Codes!DM100,1))</f>
        <v/>
      </c>
      <c r="DL93" s="54" t="str">
        <f>IF(ISBLANK(Paramètres!$B99),"",COUNTIF(Codes!DN100,1))</f>
        <v/>
      </c>
      <c r="DM93" s="54" t="str">
        <f>IF(ISBLANK(Paramètres!$B99),"",COUNTIF(Codes!DO100,1))</f>
        <v/>
      </c>
      <c r="DN93" s="54" t="str">
        <f>IF(ISBLANK(Paramètres!$B99),"",COUNTIF(Codes!DP100,1))</f>
        <v/>
      </c>
      <c r="DO93" s="54" t="str">
        <f>IF(ISBLANK(Paramètres!$B99),"",COUNTIF(Codes!DQ100,1))</f>
        <v/>
      </c>
      <c r="DP93" s="54" t="str">
        <f>IF(ISBLANK(Paramètres!$B99),"",COUNTIF(Codes!DR100,1))</f>
        <v/>
      </c>
      <c r="DQ93" s="54" t="str">
        <f>IF(ISBLANK(Paramètres!$B99),"",COUNTIF(Codes!DS100,1))</f>
        <v/>
      </c>
      <c r="DR93" s="54" t="str">
        <f>IF(ISBLANK(Paramètres!$B99),"",COUNTIF(Codes!DT100,1))</f>
        <v/>
      </c>
      <c r="DS93" s="54" t="str">
        <f>IF(ISBLANK(Paramètres!$B99),"",COUNTIF(Codes!DU100,1))</f>
        <v/>
      </c>
      <c r="DT93" s="54" t="str">
        <f>IF(ISBLANK(Paramètres!$B99),"",COUNTIF(Codes!DV100,1))</f>
        <v/>
      </c>
      <c r="DU93" s="54" t="str">
        <f>IF(ISBLANK(Paramètres!$B99),"",COUNTIF(Codes!DW100,1))</f>
        <v/>
      </c>
      <c r="DV93" s="54" t="str">
        <f>IF(ISBLANK(Paramètres!$B99),"",COUNTIF(Codes!DX100,1))</f>
        <v/>
      </c>
      <c r="DW93" s="54" t="str">
        <f>IF(ISBLANK(Paramètres!$B99),"",COUNTIF(Codes!DY100,1))</f>
        <v/>
      </c>
      <c r="DX93" s="54" t="str">
        <f>IF(ISBLANK(Paramètres!$B99),"",COUNTIF(Codes!DZ100,1))</f>
        <v/>
      </c>
      <c r="DY93" s="54" t="str">
        <f>IF(ISBLANK(Paramètres!$B99),"",COUNTIF(Codes!EA100,1))</f>
        <v/>
      </c>
      <c r="DZ93" s="54" t="str">
        <f>IF(ISBLANK(Paramètres!$B99),"",COUNTIF(Codes!EB100,1))</f>
        <v/>
      </c>
      <c r="EA93" s="54" t="str">
        <f>IF(ISBLANK(Paramètres!$B99),"",COUNTIF(Codes!EC100,1))</f>
        <v/>
      </c>
      <c r="EB93" s="54" t="str">
        <f>IF(ISBLANK(Paramètres!$B99),"",COUNTIF(Codes!ED100,1))</f>
        <v/>
      </c>
      <c r="EC93" s="54" t="str">
        <f>IF(ISBLANK(Paramètres!$B99),"",COUNTIF(Codes!EE100,1))</f>
        <v/>
      </c>
      <c r="ED93" s="54" t="str">
        <f>IF(ISBLANK(Paramètres!$B99),"",COUNTIF(Codes!EF100,1))</f>
        <v/>
      </c>
      <c r="EE93" s="54" t="str">
        <f>IF(ISBLANK(Paramètres!$B99),"",COUNTIF(Codes!EG100,1))</f>
        <v/>
      </c>
      <c r="EF93" s="54" t="str">
        <f>IF(ISBLANK(Paramètres!$B99),"",COUNTIF(Codes!EH100,1))</f>
        <v/>
      </c>
      <c r="EG93" s="54" t="str">
        <f>IF(ISBLANK(Paramètres!$B99),"",COUNTIF(Codes!EI100,1))</f>
        <v/>
      </c>
      <c r="EH93" s="54" t="str">
        <f>IF(ISBLANK(Paramètres!$B99),"",COUNTIF(Codes!EJ100,1))</f>
        <v/>
      </c>
      <c r="EI93" s="54" t="str">
        <f>IF(ISBLANK(Paramètres!$B99),"",COUNTIF(Codes!EK100,1))</f>
        <v/>
      </c>
      <c r="EJ93" s="54" t="str">
        <f>IF(ISBLANK(Paramètres!$B99),"",COUNTIF(Codes!EL100,1))</f>
        <v/>
      </c>
      <c r="EK93" s="54" t="str">
        <f>IF(ISBLANK(Paramètres!$B99),"",COUNTIF(Codes!EM100,1))</f>
        <v/>
      </c>
      <c r="EL93" s="54" t="str">
        <f>IF(ISBLANK(Paramètres!$B99),"",COUNTIF(Codes!EN100,1))</f>
        <v/>
      </c>
      <c r="EM93" s="54" t="str">
        <f>IF(ISBLANK(Paramètres!$B99),"",COUNTIF(Codes!EO100,1))</f>
        <v/>
      </c>
      <c r="EN93" s="54" t="str">
        <f>IF(ISBLANK(Paramètres!$B99),"",COUNTIF(Codes!EP100,1))</f>
        <v/>
      </c>
      <c r="EO93" s="54" t="str">
        <f>IF(ISBLANK(Paramètres!$B99),"",COUNTIF(Codes!EQ100,1))</f>
        <v/>
      </c>
      <c r="EP93" s="54" t="str">
        <f>IF(ISBLANK(Paramètres!$B99),"",COUNTIF(Codes!ER100,1))</f>
        <v/>
      </c>
      <c r="EQ93" s="54" t="str">
        <f>IF(ISBLANK(Paramètres!$B99),"",COUNTIF(Codes!ES100,1))</f>
        <v/>
      </c>
      <c r="ER93" s="54" t="str">
        <f>IF(ISBLANK(Paramètres!$B99),"",COUNTIF(Codes!ET100,1))</f>
        <v/>
      </c>
      <c r="ES93" s="54" t="str">
        <f>IF(ISBLANK(Paramètres!$B99),"",COUNTIF(Codes!EU100,1))</f>
        <v/>
      </c>
      <c r="ET93" s="54" t="str">
        <f>IF(ISBLANK(Paramètres!$B99),"",COUNTIF(Codes!EV100,1))</f>
        <v/>
      </c>
      <c r="EU93" s="54" t="str">
        <f>IF(ISBLANK(Paramètres!$B99),"",COUNTIF(Codes!EW100,1))</f>
        <v/>
      </c>
      <c r="EV93" s="54" t="str">
        <f>IF(ISBLANK(Paramètres!$B99),"",COUNTIF(Codes!EX100,1))</f>
        <v/>
      </c>
      <c r="EW93" s="54" t="str">
        <f>IF(ISBLANK(Paramètres!$B99),"",COUNTIF(Codes!EY100,1))</f>
        <v/>
      </c>
      <c r="EX93" s="54" t="str">
        <f>IF(ISBLANK(Paramètres!$B99),"",COUNTIF(Codes!EZ100,1))</f>
        <v/>
      </c>
      <c r="EY93" s="54" t="str">
        <f>IF(ISBLANK(Paramètres!$B99),"",COUNTIF(Codes!FA100,1))</f>
        <v/>
      </c>
      <c r="EZ93" s="54" t="str">
        <f>IF(ISBLANK(Paramètres!$B99),"",COUNTIF(Codes!FB100,1))</f>
        <v/>
      </c>
      <c r="FA93" s="54" t="str">
        <f>IF(ISBLANK(Paramètres!$B99),"",COUNTIF(Codes!FC100,1))</f>
        <v/>
      </c>
      <c r="FB93" s="54" t="str">
        <f>IF(ISBLANK(Paramètres!$B99),"",COUNTIF(Codes!FD100,1))</f>
        <v/>
      </c>
      <c r="FC93" s="54" t="str">
        <f>IF(ISBLANK(Paramètres!$B99),"",COUNTIF(Codes!FE100,1))</f>
        <v/>
      </c>
      <c r="FD93" s="54" t="str">
        <f>IF(ISBLANK(Paramètres!$B99),"",COUNTIF(Codes!FF100,1))</f>
        <v/>
      </c>
      <c r="FE93" s="54" t="str">
        <f>IF(ISBLANK(Paramètres!$B99),"",COUNTIF(Codes!FG100,1))</f>
        <v/>
      </c>
      <c r="FF93" s="54" t="str">
        <f>IF(ISBLANK(Paramètres!$B99),"",COUNTIF(Codes!FH100,1))</f>
        <v/>
      </c>
      <c r="FG93" s="54" t="str">
        <f>IF(ISBLANK(Paramètres!$B99),"",COUNTIF(Codes!FI100,1))</f>
        <v/>
      </c>
      <c r="FH93" s="54" t="str">
        <f>IF(ISBLANK(Paramètres!$B99),"",COUNTIF(Codes!FJ100,1))</f>
        <v/>
      </c>
      <c r="FI93" s="54" t="str">
        <f>IF(ISBLANK(Paramètres!$B99),"",COUNTIF(Codes!FK100,1))</f>
        <v/>
      </c>
      <c r="FJ93" s="54" t="str">
        <f>IF(ISBLANK(Paramètres!$B99),"",COUNTIF(Codes!FL100,1))</f>
        <v/>
      </c>
      <c r="FK93" s="54" t="str">
        <f>IF(ISBLANK(Paramètres!$B99),"",COUNTIF(Codes!FM100,1))</f>
        <v/>
      </c>
      <c r="FL93" s="54" t="str">
        <f>IF(ISBLANK(Paramètres!$B99),"",COUNTIF(Codes!FN100,1))</f>
        <v/>
      </c>
      <c r="FM93" s="54" t="str">
        <f>IF(ISBLANK(Paramètres!$B99),"",COUNTIF(Codes!FO100,1))</f>
        <v/>
      </c>
      <c r="FN93" s="54" t="str">
        <f>IF(ISBLANK(Paramètres!$B99),"",COUNTIF(Codes!FP100,1))</f>
        <v/>
      </c>
      <c r="FO93" s="54" t="str">
        <f>IF(ISBLANK(Paramètres!$B99),"",COUNTIF(Codes!FQ100,1))</f>
        <v/>
      </c>
      <c r="FP93" s="54" t="str">
        <f>IF(ISBLANK(Paramètres!$B99),"",COUNTIF(Codes!FR100,1))</f>
        <v/>
      </c>
      <c r="FQ93" s="54" t="str">
        <f>IF(ISBLANK(Paramètres!$B99),"",COUNTIF(Codes!FS100,1))</f>
        <v/>
      </c>
      <c r="FR93" s="54" t="str">
        <f>IF(ISBLANK(Paramètres!$B99),"",COUNTIF(Codes!FT100,1))</f>
        <v/>
      </c>
      <c r="FS93" s="54" t="str">
        <f>IF(ISBLANK(Paramètres!$B99),"",COUNTIF(Codes!FU100,1))</f>
        <v/>
      </c>
      <c r="FT93" s="54" t="str">
        <f>IF(ISBLANK(Paramètres!$B99),"",COUNTIF(Codes!FV100,1))</f>
        <v/>
      </c>
      <c r="FU93" s="54" t="str">
        <f>IF(ISBLANK(Paramètres!$B99),"",COUNTIF(Codes!FW100,1))</f>
        <v/>
      </c>
      <c r="FV93" s="54" t="str">
        <f>IF(ISBLANK(Paramètres!$B99),"",COUNTIF(Codes!FX100,1))</f>
        <v/>
      </c>
      <c r="FW93" s="54" t="str">
        <f>IF(ISBLANK(Paramètres!$B99),"",COUNTIF(Codes!FY100,1))</f>
        <v/>
      </c>
      <c r="FX93" s="54" t="str">
        <f>IF(ISBLANK(Paramètres!$B99),"",COUNTIF(Codes!FZ100,1))</f>
        <v/>
      </c>
      <c r="FY93" s="54" t="str">
        <f>IF(ISBLANK(Paramètres!$B99),"",COUNTIF(Codes!GA100,1))</f>
        <v/>
      </c>
      <c r="FZ93" s="54" t="str">
        <f>IF(ISBLANK(Paramètres!$B99),"",COUNTIF(Codes!GB100,1))</f>
        <v/>
      </c>
      <c r="GA93" s="54" t="str">
        <f>IF(ISBLANK(Paramètres!$B99),"",COUNTIF(Codes!GC100,1))</f>
        <v/>
      </c>
      <c r="GB93" s="54" t="str">
        <f>IF(ISBLANK(Paramètres!$B99),"",COUNTIF(Codes!GD100,1))</f>
        <v/>
      </c>
      <c r="GC93" s="54" t="str">
        <f>IF(ISBLANK(Paramètres!$B99),"",COUNTIF(Codes!GE100,1))</f>
        <v/>
      </c>
      <c r="GD93" s="54" t="str">
        <f>IF(ISBLANK(Paramètres!$B99),"",COUNTIF(Codes!GF100,1))</f>
        <v/>
      </c>
      <c r="GE93" s="54" t="str">
        <f>IF(ISBLANK(Paramètres!$B99),"",COUNTIF(Codes!GG100,1))</f>
        <v/>
      </c>
      <c r="GF93" s="54" t="str">
        <f>IF(ISBLANK(Paramètres!$B99),"",COUNTIF(Codes!GH100,1))</f>
        <v/>
      </c>
      <c r="GG93" s="54" t="str">
        <f>IF(ISBLANK(Paramètres!$B99),"",COUNTIF(Codes!GI100,1))</f>
        <v/>
      </c>
      <c r="GH93" s="54" t="str">
        <f>IF(ISBLANK(Paramètres!$B99),"",COUNTIF(Codes!GJ100,1))</f>
        <v/>
      </c>
      <c r="GI93" s="54" t="str">
        <f>IF(ISBLANK(Paramètres!$B99),"",COUNTIF(Codes!GK100,1))</f>
        <v/>
      </c>
      <c r="GJ93" s="54" t="str">
        <f>IF(ISBLANK(Paramètres!$B99),"",COUNTIF(Codes!GL100,1))</f>
        <v/>
      </c>
      <c r="GK93" s="54" t="str">
        <f>IF(ISBLANK(Paramètres!$B99),"",COUNTIF(Codes!GM100,1))</f>
        <v/>
      </c>
      <c r="GL93" s="54" t="str">
        <f>IF(ISBLANK(Paramètres!$B99),"",COUNTIF(Codes!GN100,1))</f>
        <v/>
      </c>
      <c r="GM93" s="54" t="str">
        <f>IF(ISBLANK(Paramètres!B99),"",AVERAGE(B93:CX93))</f>
        <v/>
      </c>
      <c r="GN93" s="54" t="str">
        <f>IF(ISBLANK(Paramètres!B99),"",AVERAGE(CY93:GL93))</f>
        <v/>
      </c>
      <c r="GO93" s="54" t="str">
        <f>IF(ISBLANK(Paramètres!B99),"",AVERAGE(C93:GL93))</f>
        <v/>
      </c>
      <c r="GP93" s="54" t="str">
        <f>IF(ISBLANK(Paramètres!B99),"",AVERAGE(CY93:DZ93))</f>
        <v/>
      </c>
      <c r="GQ93" s="54" t="str">
        <f>IF(ISBLANK(Paramètres!B99),"",AVERAGE(EA93:FK93))</f>
        <v/>
      </c>
      <c r="GR93" s="54" t="str">
        <f>IF(ISBLANK(Paramètres!B99),"",AVERAGE(FL93:FW93))</f>
        <v/>
      </c>
      <c r="GS93" s="54" t="str">
        <f>IF(ISBLANK(Paramètres!B99),"",AVERAGE(FX93:GL93))</f>
        <v/>
      </c>
      <c r="GT93" s="54" t="str">
        <f>IF(ISBLANK(Paramètres!B99),"",AVERAGE(Calculs!M93:R93,Calculs!AN93:AY93,Calculs!BE93:BI93,Calculs!BT93:BX93,Calculs!CD93:CO93))</f>
        <v/>
      </c>
      <c r="GU93" s="54" t="str">
        <f>IF(ISBLANK(Paramètres!B99),"",AVERAGE(Calculs!AI93:AM93,Calculs!BJ93:BP93,Calculs!BY93:CC93))</f>
        <v/>
      </c>
      <c r="GV93" s="54" t="str">
        <f>IF(ISBLANK(Paramètres!B99),"",AVERAGE(Calculs!B93:L93,Calculs!S93:AH93,Calculs!AZ93:BD93,Calculs!BQ93:BS93))</f>
        <v/>
      </c>
      <c r="GW93" s="54" t="str">
        <f>IF(ISBLANK(Paramètres!B99),"",AVERAGE(CP93:CX93))</f>
        <v/>
      </c>
    </row>
    <row r="94" spans="1:205" s="23" customFormat="1" ht="24" customHeight="1" thickBot="1" x14ac:dyDescent="0.4">
      <c r="A94" s="266" t="str">
        <f>Codes!C101</f>
        <v/>
      </c>
      <c r="B94" s="54" t="str">
        <f>IF(ISBLANK(Paramètres!$B100),"",COUNTIF(Codes!D101,1))</f>
        <v/>
      </c>
      <c r="C94" s="54" t="str">
        <f>IF(ISBLANK(Paramètres!$B100),"",COUNTIF(Codes!E101,1))</f>
        <v/>
      </c>
      <c r="D94" s="54" t="str">
        <f>IF(ISBLANK(Paramètres!$B100),"",COUNTIF(Codes!F101,1))</f>
        <v/>
      </c>
      <c r="E94" s="54" t="str">
        <f>IF(ISBLANK(Paramètres!$B100),"",COUNTIF(Codes!G101,1))</f>
        <v/>
      </c>
      <c r="F94" s="54" t="str">
        <f>IF(ISBLANK(Paramètres!$B100),"",COUNTIF(Codes!H101,1))</f>
        <v/>
      </c>
      <c r="G94" s="54" t="str">
        <f>IF(ISBLANK(Paramètres!$B100),"",COUNTIF(Codes!I101,1))</f>
        <v/>
      </c>
      <c r="H94" s="54" t="str">
        <f>IF(ISBLANK(Paramètres!$B100),"",COUNTIF(Codes!J101,1))</f>
        <v/>
      </c>
      <c r="I94" s="54" t="str">
        <f>IF(ISBLANK(Paramètres!$B100),"",COUNTIF(Codes!K101,1))</f>
        <v/>
      </c>
      <c r="J94" s="54" t="str">
        <f>IF(ISBLANK(Paramètres!$B100),"",COUNTIF(Codes!L101,1))</f>
        <v/>
      </c>
      <c r="K94" s="54" t="str">
        <f>IF(ISBLANK(Paramètres!$B100),"",COUNTIF(Codes!M101,1))</f>
        <v/>
      </c>
      <c r="L94" s="54" t="str">
        <f>IF(ISBLANK(Paramètres!$B100),"",COUNTIF(Codes!N101,1))</f>
        <v/>
      </c>
      <c r="M94" s="54" t="str">
        <f>IF(ISBLANK(Paramètres!$B100),"",COUNTIF(Codes!O101,1))</f>
        <v/>
      </c>
      <c r="N94" s="54" t="str">
        <f>IF(ISBLANK(Paramètres!$B100),"",COUNTIF(Codes!P101,1))</f>
        <v/>
      </c>
      <c r="O94" s="54" t="str">
        <f>IF(ISBLANK(Paramètres!$B100),"",COUNTIF(Codes!Q101,1))</f>
        <v/>
      </c>
      <c r="P94" s="54" t="str">
        <f>IF(ISBLANK(Paramètres!$B100),"",COUNTIF(Codes!R101,1))</f>
        <v/>
      </c>
      <c r="Q94" s="54" t="str">
        <f>IF(ISBLANK(Paramètres!$B100),"",COUNTIF(Codes!S101,1))</f>
        <v/>
      </c>
      <c r="R94" s="54" t="str">
        <f>IF(ISBLANK(Paramètres!$B100),"",COUNTIF(Codes!T101,1))</f>
        <v/>
      </c>
      <c r="S94" s="54" t="str">
        <f>IF(ISBLANK(Paramètres!$B100),"",COUNTIF(Codes!U101,1))</f>
        <v/>
      </c>
      <c r="T94" s="54" t="str">
        <f>IF(ISBLANK(Paramètres!$B100),"",COUNTIF(Codes!V101,1))</f>
        <v/>
      </c>
      <c r="U94" s="54" t="str">
        <f>IF(ISBLANK(Paramètres!$B100),"",COUNTIF(Codes!W101,1))</f>
        <v/>
      </c>
      <c r="V94" s="54" t="str">
        <f>IF(ISBLANK(Paramètres!$B100),"",COUNTIF(Codes!X101,1))</f>
        <v/>
      </c>
      <c r="W94" s="54" t="str">
        <f>IF(ISBLANK(Paramètres!$B100),"",COUNTIF(Codes!Y101,1))</f>
        <v/>
      </c>
      <c r="X94" s="54" t="str">
        <f>IF(ISBLANK(Paramètres!$B100),"",COUNTIF(Codes!Z101,1))</f>
        <v/>
      </c>
      <c r="Y94" s="54" t="str">
        <f>IF(ISBLANK(Paramètres!$B100),"",COUNTIF(Codes!AA101,1))</f>
        <v/>
      </c>
      <c r="Z94" s="54" t="str">
        <f>IF(ISBLANK(Paramètres!$B100),"",COUNTIF(Codes!AB101,1))</f>
        <v/>
      </c>
      <c r="AA94" s="54" t="str">
        <f>IF(ISBLANK(Paramètres!$B100),"",COUNTIF(Codes!AC101,1))</f>
        <v/>
      </c>
      <c r="AB94" s="54" t="str">
        <f>IF(ISBLANK(Paramètres!$B100),"",COUNTIF(Codes!AD101,1))</f>
        <v/>
      </c>
      <c r="AC94" s="54" t="str">
        <f>IF(ISBLANK(Paramètres!$B100),"",COUNTIF(Codes!AE101,1))</f>
        <v/>
      </c>
      <c r="AD94" s="54" t="str">
        <f>IF(ISBLANK(Paramètres!$B100),"",COUNTIF(Codes!AF101,1))</f>
        <v/>
      </c>
      <c r="AE94" s="54" t="str">
        <f>IF(ISBLANK(Paramètres!$B100),"",COUNTIF(Codes!AG101,1))</f>
        <v/>
      </c>
      <c r="AF94" s="54" t="str">
        <f>IF(ISBLANK(Paramètres!$B100),"",COUNTIF(Codes!AH101,1))</f>
        <v/>
      </c>
      <c r="AG94" s="54" t="str">
        <f>IF(ISBLANK(Paramètres!$B100),"",COUNTIF(Codes!AI101,1))</f>
        <v/>
      </c>
      <c r="AH94" s="54" t="str">
        <f>IF(ISBLANK(Paramètres!$B100),"",COUNTIF(Codes!AJ101,1))</f>
        <v/>
      </c>
      <c r="AI94" s="54" t="str">
        <f>IF(ISBLANK(Paramètres!$B100),"",COUNTIF(Codes!AK101,1))</f>
        <v/>
      </c>
      <c r="AJ94" s="54" t="str">
        <f>IF(ISBLANK(Paramètres!$B100),"",COUNTIF(Codes!AL101,1))</f>
        <v/>
      </c>
      <c r="AK94" s="54" t="str">
        <f>IF(ISBLANK(Paramètres!$B100),"",COUNTIF(Codes!AM101,1))</f>
        <v/>
      </c>
      <c r="AL94" s="54" t="str">
        <f>IF(ISBLANK(Paramètres!$B100),"",COUNTIF(Codes!AN101,1))</f>
        <v/>
      </c>
      <c r="AM94" s="54" t="str">
        <f>IF(ISBLANK(Paramètres!$B100),"",COUNTIF(Codes!AO101,1))</f>
        <v/>
      </c>
      <c r="AN94" s="54" t="str">
        <f>IF(ISBLANK(Paramètres!$B100),"",COUNTIF(Codes!AP101,1))</f>
        <v/>
      </c>
      <c r="AO94" s="54" t="str">
        <f>IF(ISBLANK(Paramètres!$B100),"",COUNTIF(Codes!AQ101,1))</f>
        <v/>
      </c>
      <c r="AP94" s="54" t="str">
        <f>IF(ISBLANK(Paramètres!$B100),"",COUNTIF(Codes!AR101,1))</f>
        <v/>
      </c>
      <c r="AQ94" s="54" t="str">
        <f>IF(ISBLANK(Paramètres!$B100),"",COUNTIF(Codes!AS101,1))</f>
        <v/>
      </c>
      <c r="AR94" s="54" t="str">
        <f>IF(ISBLANK(Paramètres!$B100),"",COUNTIF(Codes!AT101,1))</f>
        <v/>
      </c>
      <c r="AS94" s="54" t="str">
        <f>IF(ISBLANK(Paramètres!$B100),"",COUNTIF(Codes!AU101,1))</f>
        <v/>
      </c>
      <c r="AT94" s="54" t="str">
        <f>IF(ISBLANK(Paramètres!$B100),"",COUNTIF(Codes!AV101,1))</f>
        <v/>
      </c>
      <c r="AU94" s="54" t="str">
        <f>IF(ISBLANK(Paramètres!$B100),"",COUNTIF(Codes!AW101,1))</f>
        <v/>
      </c>
      <c r="AV94" s="54" t="str">
        <f>IF(ISBLANK(Paramètres!$B100),"",COUNTIF(Codes!AX101,1))</f>
        <v/>
      </c>
      <c r="AW94" s="54" t="str">
        <f>IF(ISBLANK(Paramètres!$B100),"",COUNTIF(Codes!AY101,1))</f>
        <v/>
      </c>
      <c r="AX94" s="54" t="str">
        <f>IF(ISBLANK(Paramètres!$B100),"",COUNTIF(Codes!AZ101,1))</f>
        <v/>
      </c>
      <c r="AY94" s="54" t="str">
        <f>IF(ISBLANK(Paramètres!$B100),"",COUNTIF(Codes!BA101,1))</f>
        <v/>
      </c>
      <c r="AZ94" s="54" t="str">
        <f>IF(ISBLANK(Paramètres!$B100),"",COUNTIF(Codes!BB101,1))</f>
        <v/>
      </c>
      <c r="BA94" s="54" t="str">
        <f>IF(ISBLANK(Paramètres!$B100),"",COUNTIF(Codes!BC101,1))</f>
        <v/>
      </c>
      <c r="BB94" s="54" t="str">
        <f>IF(ISBLANK(Paramètres!$B100),"",COUNTIF(Codes!BD101,1))</f>
        <v/>
      </c>
      <c r="BC94" s="54" t="str">
        <f>IF(ISBLANK(Paramètres!$B100),"",COUNTIF(Codes!BE101,1))</f>
        <v/>
      </c>
      <c r="BD94" s="54" t="str">
        <f>IF(ISBLANK(Paramètres!$B100),"",COUNTIF(Codes!BF101,1))</f>
        <v/>
      </c>
      <c r="BE94" s="54" t="str">
        <f>IF(ISBLANK(Paramètres!$B100),"",COUNTIF(Codes!BG101,1))</f>
        <v/>
      </c>
      <c r="BF94" s="54" t="str">
        <f>IF(ISBLANK(Paramètres!$B100),"",COUNTIF(Codes!BH101,1))</f>
        <v/>
      </c>
      <c r="BG94" s="54" t="str">
        <f>IF(ISBLANK(Paramètres!$B100),"",COUNTIF(Codes!BI101,1))</f>
        <v/>
      </c>
      <c r="BH94" s="54" t="str">
        <f>IF(ISBLANK(Paramètres!$B100),"",COUNTIF(Codes!BJ101,1))</f>
        <v/>
      </c>
      <c r="BI94" s="54" t="str">
        <f>IF(ISBLANK(Paramètres!$B100),"",COUNTIF(Codes!BK101,1))</f>
        <v/>
      </c>
      <c r="BJ94" s="54" t="str">
        <f>IF(ISBLANK(Paramètres!$B100),"",COUNTIF(Codes!BL101,1))</f>
        <v/>
      </c>
      <c r="BK94" s="54" t="str">
        <f>IF(ISBLANK(Paramètres!$B100),"",COUNTIF(Codes!BM101,1))</f>
        <v/>
      </c>
      <c r="BL94" s="54" t="str">
        <f>IF(ISBLANK(Paramètres!$B100),"",COUNTIF(Codes!BN101,1))</f>
        <v/>
      </c>
      <c r="BM94" s="54" t="str">
        <f>IF(ISBLANK(Paramètres!$B100),"",COUNTIF(Codes!BO101,1))</f>
        <v/>
      </c>
      <c r="BN94" s="54" t="str">
        <f>IF(ISBLANK(Paramètres!$B100),"",COUNTIF(Codes!BP101,1))</f>
        <v/>
      </c>
      <c r="BO94" s="54" t="str">
        <f>IF(ISBLANK(Paramètres!$B100),"",COUNTIF(Codes!BQ101,1))</f>
        <v/>
      </c>
      <c r="BP94" s="54" t="str">
        <f>IF(ISBLANK(Paramètres!$B100),"",COUNTIF(Codes!BR101,1))</f>
        <v/>
      </c>
      <c r="BQ94" s="54" t="str">
        <f>IF(ISBLANK(Paramètres!$B100),"",COUNTIF(Codes!BS101,1))</f>
        <v/>
      </c>
      <c r="BR94" s="54" t="str">
        <f>IF(ISBLANK(Paramètres!$B100),"",COUNTIF(Codes!BT101,1))</f>
        <v/>
      </c>
      <c r="BS94" s="54" t="str">
        <f>IF(ISBLANK(Paramètres!$B100),"",COUNTIF(Codes!BU101,1))</f>
        <v/>
      </c>
      <c r="BT94" s="54" t="str">
        <f>IF(ISBLANK(Paramètres!$B100),"",COUNTIF(Codes!BV101,1))</f>
        <v/>
      </c>
      <c r="BU94" s="54" t="str">
        <f>IF(ISBLANK(Paramètres!$B100),"",COUNTIF(Codes!BW101,1))</f>
        <v/>
      </c>
      <c r="BV94" s="54" t="str">
        <f>IF(ISBLANK(Paramètres!$B100),"",COUNTIF(Codes!BX101,1))</f>
        <v/>
      </c>
      <c r="BW94" s="54" t="str">
        <f>IF(ISBLANK(Paramètres!$B100),"",COUNTIF(Codes!BY101,1))</f>
        <v/>
      </c>
      <c r="BX94" s="54" t="str">
        <f>IF(ISBLANK(Paramètres!$B100),"",COUNTIF(Codes!BZ101,1))</f>
        <v/>
      </c>
      <c r="BY94" s="54" t="str">
        <f>IF(ISBLANK(Paramètres!$B100),"",COUNTIF(Codes!CA101,1))</f>
        <v/>
      </c>
      <c r="BZ94" s="54" t="str">
        <f>IF(ISBLANK(Paramètres!$B100),"",COUNTIF(Codes!CB101,1))</f>
        <v/>
      </c>
      <c r="CA94" s="54" t="str">
        <f>IF(ISBLANK(Paramètres!$B100),"",COUNTIF(Codes!CC101,1))</f>
        <v/>
      </c>
      <c r="CB94" s="54" t="str">
        <f>IF(ISBLANK(Paramètres!$B100),"",COUNTIF(Codes!CD101,1))</f>
        <v/>
      </c>
      <c r="CC94" s="54" t="str">
        <f>IF(ISBLANK(Paramètres!$B100),"",COUNTIF(Codes!CE101,1))</f>
        <v/>
      </c>
      <c r="CD94" s="54" t="str">
        <f>IF(ISBLANK(Paramètres!$B100),"",COUNTIF(Codes!CF101,1))</f>
        <v/>
      </c>
      <c r="CE94" s="54" t="str">
        <f>IF(ISBLANK(Paramètres!$B100),"",COUNTIF(Codes!CG101,1))</f>
        <v/>
      </c>
      <c r="CF94" s="54" t="str">
        <f>IF(ISBLANK(Paramètres!$B100),"",COUNTIF(Codes!CH101,1))</f>
        <v/>
      </c>
      <c r="CG94" s="54" t="str">
        <f>IF(ISBLANK(Paramètres!$B100),"",COUNTIF(Codes!CI101,1))</f>
        <v/>
      </c>
      <c r="CH94" s="54" t="str">
        <f>IF(ISBLANK(Paramètres!$B100),"",COUNTIF(Codes!CJ101,1))</f>
        <v/>
      </c>
      <c r="CI94" s="54" t="str">
        <f>IF(ISBLANK(Paramètres!$B100),"",COUNTIF(Codes!CK101,1))</f>
        <v/>
      </c>
      <c r="CJ94" s="54" t="str">
        <f>IF(ISBLANK(Paramètres!$B100),"",COUNTIF(Codes!CL101,1))</f>
        <v/>
      </c>
      <c r="CK94" s="54" t="str">
        <f>IF(ISBLANK(Paramètres!$B100),"",COUNTIF(Codes!CM101,1))</f>
        <v/>
      </c>
      <c r="CL94" s="54" t="str">
        <f>IF(ISBLANK(Paramètres!$B100),"",COUNTIF(Codes!CN101,1))</f>
        <v/>
      </c>
      <c r="CM94" s="54" t="str">
        <f>IF(ISBLANK(Paramètres!$B100),"",COUNTIF(Codes!CO101,1))</f>
        <v/>
      </c>
      <c r="CN94" s="54" t="str">
        <f>IF(ISBLANK(Paramètres!$B100),"",COUNTIF(Codes!CP101,1))</f>
        <v/>
      </c>
      <c r="CO94" s="54" t="str">
        <f>IF(ISBLANK(Paramètres!$B100),"",COUNTIF(Codes!CQ101,1))</f>
        <v/>
      </c>
      <c r="CP94" s="54" t="str">
        <f>IF(ISBLANK(Paramètres!$B100),"",COUNTIF(Codes!CR101,1))</f>
        <v/>
      </c>
      <c r="CQ94" s="54" t="str">
        <f>IF(ISBLANK(Paramètres!$B100),"",COUNTIF(Codes!CS101,1))</f>
        <v/>
      </c>
      <c r="CR94" s="54" t="str">
        <f>IF(ISBLANK(Paramètres!$B100),"",COUNTIF(Codes!CT101,1))</f>
        <v/>
      </c>
      <c r="CS94" s="54" t="str">
        <f>IF(ISBLANK(Paramètres!$B100),"",COUNTIF(Codes!CU101,1))</f>
        <v/>
      </c>
      <c r="CT94" s="54" t="str">
        <f>IF(ISBLANK(Paramètres!$B100),"",COUNTIF(Codes!CV101,1))</f>
        <v/>
      </c>
      <c r="CU94" s="54" t="str">
        <f>IF(ISBLANK(Paramètres!$B100),"",COUNTIF(Codes!CW101,1))</f>
        <v/>
      </c>
      <c r="CV94" s="54" t="str">
        <f>IF(ISBLANK(Paramètres!$B100),"",COUNTIF(Codes!CX101,1))</f>
        <v/>
      </c>
      <c r="CW94" s="54" t="str">
        <f>IF(ISBLANK(Paramètres!$B100),"",COUNTIF(Codes!CY101,1))</f>
        <v/>
      </c>
      <c r="CX94" s="54" t="str">
        <f>IF(ISBLANK(Paramètres!$B100),"",COUNTIF(Codes!CZ101,1))</f>
        <v/>
      </c>
      <c r="CY94" s="54" t="str">
        <f>IF(ISBLANK(Paramètres!$B100),"",COUNTIF(Codes!DA101,1))</f>
        <v/>
      </c>
      <c r="CZ94" s="54" t="str">
        <f>IF(ISBLANK(Paramètres!$B100),"",COUNTIF(Codes!DB101,1))</f>
        <v/>
      </c>
      <c r="DA94" s="54" t="str">
        <f>IF(ISBLANK(Paramètres!$B100),"",COUNTIF(Codes!DC101,1))</f>
        <v/>
      </c>
      <c r="DB94" s="54" t="str">
        <f>IF(ISBLANK(Paramètres!$B100),"",COUNTIF(Codes!DD101,1))</f>
        <v/>
      </c>
      <c r="DC94" s="54" t="str">
        <f>IF(ISBLANK(Paramètres!$B100),"",COUNTIF(Codes!DE101,1))</f>
        <v/>
      </c>
      <c r="DD94" s="54" t="str">
        <f>IF(ISBLANK(Paramètres!$B100),"",COUNTIF(Codes!DF101,1))</f>
        <v/>
      </c>
      <c r="DE94" s="54" t="str">
        <f>IF(ISBLANK(Paramètres!$B100),"",COUNTIF(Codes!DG101,1))</f>
        <v/>
      </c>
      <c r="DF94" s="54" t="str">
        <f>IF(ISBLANK(Paramètres!$B100),"",COUNTIF(Codes!DH101,1))</f>
        <v/>
      </c>
      <c r="DG94" s="54" t="str">
        <f>IF(ISBLANK(Paramètres!$B100),"",COUNTIF(Codes!DI101,1))</f>
        <v/>
      </c>
      <c r="DH94" s="54" t="str">
        <f>IF(ISBLANK(Paramètres!$B100),"",COUNTIF(Codes!DJ101,1))</f>
        <v/>
      </c>
      <c r="DI94" s="54" t="str">
        <f>IF(ISBLANK(Paramètres!$B100),"",COUNTIF(Codes!DK101,1))</f>
        <v/>
      </c>
      <c r="DJ94" s="54" t="str">
        <f>IF(ISBLANK(Paramètres!$B100),"",COUNTIF(Codes!DL101,1))</f>
        <v/>
      </c>
      <c r="DK94" s="54" t="str">
        <f>IF(ISBLANK(Paramètres!$B100),"",COUNTIF(Codes!DM101,1))</f>
        <v/>
      </c>
      <c r="DL94" s="54" t="str">
        <f>IF(ISBLANK(Paramètres!$B100),"",COUNTIF(Codes!DN101,1))</f>
        <v/>
      </c>
      <c r="DM94" s="54" t="str">
        <f>IF(ISBLANK(Paramètres!$B100),"",COUNTIF(Codes!DO101,1))</f>
        <v/>
      </c>
      <c r="DN94" s="54" t="str">
        <f>IF(ISBLANK(Paramètres!$B100),"",COUNTIF(Codes!DP101,1))</f>
        <v/>
      </c>
      <c r="DO94" s="54" t="str">
        <f>IF(ISBLANK(Paramètres!$B100),"",COUNTIF(Codes!DQ101,1))</f>
        <v/>
      </c>
      <c r="DP94" s="54" t="str">
        <f>IF(ISBLANK(Paramètres!$B100),"",COUNTIF(Codes!DR101,1))</f>
        <v/>
      </c>
      <c r="DQ94" s="54" t="str">
        <f>IF(ISBLANK(Paramètres!$B100),"",COUNTIF(Codes!DS101,1))</f>
        <v/>
      </c>
      <c r="DR94" s="54" t="str">
        <f>IF(ISBLANK(Paramètres!$B100),"",COUNTIF(Codes!DT101,1))</f>
        <v/>
      </c>
      <c r="DS94" s="54" t="str">
        <f>IF(ISBLANK(Paramètres!$B100),"",COUNTIF(Codes!DU101,1))</f>
        <v/>
      </c>
      <c r="DT94" s="54" t="str">
        <f>IF(ISBLANK(Paramètres!$B100),"",COUNTIF(Codes!DV101,1))</f>
        <v/>
      </c>
      <c r="DU94" s="54" t="str">
        <f>IF(ISBLANK(Paramètres!$B100),"",COUNTIF(Codes!DW101,1))</f>
        <v/>
      </c>
      <c r="DV94" s="54" t="str">
        <f>IF(ISBLANK(Paramètres!$B100),"",COUNTIF(Codes!DX101,1))</f>
        <v/>
      </c>
      <c r="DW94" s="54" t="str">
        <f>IF(ISBLANK(Paramètres!$B100),"",COUNTIF(Codes!DY101,1))</f>
        <v/>
      </c>
      <c r="DX94" s="54" t="str">
        <f>IF(ISBLANK(Paramètres!$B100),"",COUNTIF(Codes!DZ101,1))</f>
        <v/>
      </c>
      <c r="DY94" s="54" t="str">
        <f>IF(ISBLANK(Paramètres!$B100),"",COUNTIF(Codes!EA101,1))</f>
        <v/>
      </c>
      <c r="DZ94" s="54" t="str">
        <f>IF(ISBLANK(Paramètres!$B100),"",COUNTIF(Codes!EB101,1))</f>
        <v/>
      </c>
      <c r="EA94" s="54" t="str">
        <f>IF(ISBLANK(Paramètres!$B100),"",COUNTIF(Codes!EC101,1))</f>
        <v/>
      </c>
      <c r="EB94" s="54" t="str">
        <f>IF(ISBLANK(Paramètres!$B100),"",COUNTIF(Codes!ED101,1))</f>
        <v/>
      </c>
      <c r="EC94" s="54" t="str">
        <f>IF(ISBLANK(Paramètres!$B100),"",COUNTIF(Codes!EE101,1))</f>
        <v/>
      </c>
      <c r="ED94" s="54" t="str">
        <f>IF(ISBLANK(Paramètres!$B100),"",COUNTIF(Codes!EF101,1))</f>
        <v/>
      </c>
      <c r="EE94" s="54" t="str">
        <f>IF(ISBLANK(Paramètres!$B100),"",COUNTIF(Codes!EG101,1))</f>
        <v/>
      </c>
      <c r="EF94" s="54" t="str">
        <f>IF(ISBLANK(Paramètres!$B100),"",COUNTIF(Codes!EH101,1))</f>
        <v/>
      </c>
      <c r="EG94" s="54" t="str">
        <f>IF(ISBLANK(Paramètres!$B100),"",COUNTIF(Codes!EI101,1))</f>
        <v/>
      </c>
      <c r="EH94" s="54" t="str">
        <f>IF(ISBLANK(Paramètres!$B100),"",COUNTIF(Codes!EJ101,1))</f>
        <v/>
      </c>
      <c r="EI94" s="54" t="str">
        <f>IF(ISBLANK(Paramètres!$B100),"",COUNTIF(Codes!EK101,1))</f>
        <v/>
      </c>
      <c r="EJ94" s="54" t="str">
        <f>IF(ISBLANK(Paramètres!$B100),"",COUNTIF(Codes!EL101,1))</f>
        <v/>
      </c>
      <c r="EK94" s="54" t="str">
        <f>IF(ISBLANK(Paramètres!$B100),"",COUNTIF(Codes!EM101,1))</f>
        <v/>
      </c>
      <c r="EL94" s="54" t="str">
        <f>IF(ISBLANK(Paramètres!$B100),"",COUNTIF(Codes!EN101,1))</f>
        <v/>
      </c>
      <c r="EM94" s="54" t="str">
        <f>IF(ISBLANK(Paramètres!$B100),"",COUNTIF(Codes!EO101,1))</f>
        <v/>
      </c>
      <c r="EN94" s="54" t="str">
        <f>IF(ISBLANK(Paramètres!$B100),"",COUNTIF(Codes!EP101,1))</f>
        <v/>
      </c>
      <c r="EO94" s="54" t="str">
        <f>IF(ISBLANK(Paramètres!$B100),"",COUNTIF(Codes!EQ101,1))</f>
        <v/>
      </c>
      <c r="EP94" s="54" t="str">
        <f>IF(ISBLANK(Paramètres!$B100),"",COUNTIF(Codes!ER101,1))</f>
        <v/>
      </c>
      <c r="EQ94" s="54" t="str">
        <f>IF(ISBLANK(Paramètres!$B100),"",COUNTIF(Codes!ES101,1))</f>
        <v/>
      </c>
      <c r="ER94" s="54" t="str">
        <f>IF(ISBLANK(Paramètres!$B100),"",COUNTIF(Codes!ET101,1))</f>
        <v/>
      </c>
      <c r="ES94" s="54" t="str">
        <f>IF(ISBLANK(Paramètres!$B100),"",COUNTIF(Codes!EU101,1))</f>
        <v/>
      </c>
      <c r="ET94" s="54" t="str">
        <f>IF(ISBLANK(Paramètres!$B100),"",COUNTIF(Codes!EV101,1))</f>
        <v/>
      </c>
      <c r="EU94" s="54" t="str">
        <f>IF(ISBLANK(Paramètres!$B100),"",COUNTIF(Codes!EW101,1))</f>
        <v/>
      </c>
      <c r="EV94" s="54" t="str">
        <f>IF(ISBLANK(Paramètres!$B100),"",COUNTIF(Codes!EX101,1))</f>
        <v/>
      </c>
      <c r="EW94" s="54" t="str">
        <f>IF(ISBLANK(Paramètres!$B100),"",COUNTIF(Codes!EY101,1))</f>
        <v/>
      </c>
      <c r="EX94" s="54" t="str">
        <f>IF(ISBLANK(Paramètres!$B100),"",COUNTIF(Codes!EZ101,1))</f>
        <v/>
      </c>
      <c r="EY94" s="54" t="str">
        <f>IF(ISBLANK(Paramètres!$B100),"",COUNTIF(Codes!FA101,1))</f>
        <v/>
      </c>
      <c r="EZ94" s="54" t="str">
        <f>IF(ISBLANK(Paramètres!$B100),"",COUNTIF(Codes!FB101,1))</f>
        <v/>
      </c>
      <c r="FA94" s="54" t="str">
        <f>IF(ISBLANK(Paramètres!$B100),"",COUNTIF(Codes!FC101,1))</f>
        <v/>
      </c>
      <c r="FB94" s="54" t="str">
        <f>IF(ISBLANK(Paramètres!$B100),"",COUNTIF(Codes!FD101,1))</f>
        <v/>
      </c>
      <c r="FC94" s="54" t="str">
        <f>IF(ISBLANK(Paramètres!$B100),"",COUNTIF(Codes!FE101,1))</f>
        <v/>
      </c>
      <c r="FD94" s="54" t="str">
        <f>IF(ISBLANK(Paramètres!$B100),"",COUNTIF(Codes!FF101,1))</f>
        <v/>
      </c>
      <c r="FE94" s="54" t="str">
        <f>IF(ISBLANK(Paramètres!$B100),"",COUNTIF(Codes!FG101,1))</f>
        <v/>
      </c>
      <c r="FF94" s="54" t="str">
        <f>IF(ISBLANK(Paramètres!$B100),"",COUNTIF(Codes!FH101,1))</f>
        <v/>
      </c>
      <c r="FG94" s="54" t="str">
        <f>IF(ISBLANK(Paramètres!$B100),"",COUNTIF(Codes!FI101,1))</f>
        <v/>
      </c>
      <c r="FH94" s="54" t="str">
        <f>IF(ISBLANK(Paramètres!$B100),"",COUNTIF(Codes!FJ101,1))</f>
        <v/>
      </c>
      <c r="FI94" s="54" t="str">
        <f>IF(ISBLANK(Paramètres!$B100),"",COUNTIF(Codes!FK101,1))</f>
        <v/>
      </c>
      <c r="FJ94" s="54" t="str">
        <f>IF(ISBLANK(Paramètres!$B100),"",COUNTIF(Codes!FL101,1))</f>
        <v/>
      </c>
      <c r="FK94" s="54" t="str">
        <f>IF(ISBLANK(Paramètres!$B100),"",COUNTIF(Codes!FM101,1))</f>
        <v/>
      </c>
      <c r="FL94" s="54" t="str">
        <f>IF(ISBLANK(Paramètres!$B100),"",COUNTIF(Codes!FN101,1))</f>
        <v/>
      </c>
      <c r="FM94" s="54" t="str">
        <f>IF(ISBLANK(Paramètres!$B100),"",COUNTIF(Codes!FO101,1))</f>
        <v/>
      </c>
      <c r="FN94" s="54" t="str">
        <f>IF(ISBLANK(Paramètres!$B100),"",COUNTIF(Codes!FP101,1))</f>
        <v/>
      </c>
      <c r="FO94" s="54" t="str">
        <f>IF(ISBLANK(Paramètres!$B100),"",COUNTIF(Codes!FQ101,1))</f>
        <v/>
      </c>
      <c r="FP94" s="54" t="str">
        <f>IF(ISBLANK(Paramètres!$B100),"",COUNTIF(Codes!FR101,1))</f>
        <v/>
      </c>
      <c r="FQ94" s="54" t="str">
        <f>IF(ISBLANK(Paramètres!$B100),"",COUNTIF(Codes!FS101,1))</f>
        <v/>
      </c>
      <c r="FR94" s="54" t="str">
        <f>IF(ISBLANK(Paramètres!$B100),"",COUNTIF(Codes!FT101,1))</f>
        <v/>
      </c>
      <c r="FS94" s="54" t="str">
        <f>IF(ISBLANK(Paramètres!$B100),"",COUNTIF(Codes!FU101,1))</f>
        <v/>
      </c>
      <c r="FT94" s="54" t="str">
        <f>IF(ISBLANK(Paramètres!$B100),"",COUNTIF(Codes!FV101,1))</f>
        <v/>
      </c>
      <c r="FU94" s="54" t="str">
        <f>IF(ISBLANK(Paramètres!$B100),"",COUNTIF(Codes!FW101,1))</f>
        <v/>
      </c>
      <c r="FV94" s="54" t="str">
        <f>IF(ISBLANK(Paramètres!$B100),"",COUNTIF(Codes!FX101,1))</f>
        <v/>
      </c>
      <c r="FW94" s="54" t="str">
        <f>IF(ISBLANK(Paramètres!$B100),"",COUNTIF(Codes!FY101,1))</f>
        <v/>
      </c>
      <c r="FX94" s="54" t="str">
        <f>IF(ISBLANK(Paramètres!$B100),"",COUNTIF(Codes!FZ101,1))</f>
        <v/>
      </c>
      <c r="FY94" s="54" t="str">
        <f>IF(ISBLANK(Paramètres!$B100),"",COUNTIF(Codes!GA101,1))</f>
        <v/>
      </c>
      <c r="FZ94" s="54" t="str">
        <f>IF(ISBLANK(Paramètres!$B100),"",COUNTIF(Codes!GB101,1))</f>
        <v/>
      </c>
      <c r="GA94" s="54" t="str">
        <f>IF(ISBLANK(Paramètres!$B100),"",COUNTIF(Codes!GC101,1))</f>
        <v/>
      </c>
      <c r="GB94" s="54" t="str">
        <f>IF(ISBLANK(Paramètres!$B100),"",COUNTIF(Codes!GD101,1))</f>
        <v/>
      </c>
      <c r="GC94" s="54" t="str">
        <f>IF(ISBLANK(Paramètres!$B100),"",COUNTIF(Codes!GE101,1))</f>
        <v/>
      </c>
      <c r="GD94" s="54" t="str">
        <f>IF(ISBLANK(Paramètres!$B100),"",COUNTIF(Codes!GF101,1))</f>
        <v/>
      </c>
      <c r="GE94" s="54" t="str">
        <f>IF(ISBLANK(Paramètres!$B100),"",COUNTIF(Codes!GG101,1))</f>
        <v/>
      </c>
      <c r="GF94" s="54" t="str">
        <f>IF(ISBLANK(Paramètres!$B100),"",COUNTIF(Codes!GH101,1))</f>
        <v/>
      </c>
      <c r="GG94" s="54" t="str">
        <f>IF(ISBLANK(Paramètres!$B100),"",COUNTIF(Codes!GI101,1))</f>
        <v/>
      </c>
      <c r="GH94" s="54" t="str">
        <f>IF(ISBLANK(Paramètres!$B100),"",COUNTIF(Codes!GJ101,1))</f>
        <v/>
      </c>
      <c r="GI94" s="54" t="str">
        <f>IF(ISBLANK(Paramètres!$B100),"",COUNTIF(Codes!GK101,1))</f>
        <v/>
      </c>
      <c r="GJ94" s="54" t="str">
        <f>IF(ISBLANK(Paramètres!$B100),"",COUNTIF(Codes!GL101,1))</f>
        <v/>
      </c>
      <c r="GK94" s="54" t="str">
        <f>IF(ISBLANK(Paramètres!$B100),"",COUNTIF(Codes!GM101,1))</f>
        <v/>
      </c>
      <c r="GL94" s="54" t="str">
        <f>IF(ISBLANK(Paramètres!$B100),"",COUNTIF(Codes!GN101,1))</f>
        <v/>
      </c>
      <c r="GM94" s="54" t="str">
        <f>IF(ISBLANK(Paramètres!B100),"",AVERAGE(B94:CX94))</f>
        <v/>
      </c>
      <c r="GN94" s="54" t="str">
        <f>IF(ISBLANK(Paramètres!B100),"",AVERAGE(CY94:GL94))</f>
        <v/>
      </c>
      <c r="GO94" s="54" t="str">
        <f>IF(ISBLANK(Paramètres!B100),"",AVERAGE(C94:GL94))</f>
        <v/>
      </c>
      <c r="GP94" s="54" t="str">
        <f>IF(ISBLANK(Paramètres!B100),"",AVERAGE(CY94:DZ94))</f>
        <v/>
      </c>
      <c r="GQ94" s="54" t="str">
        <f>IF(ISBLANK(Paramètres!B100),"",AVERAGE(EA94:FK94))</f>
        <v/>
      </c>
      <c r="GR94" s="54" t="str">
        <f>IF(ISBLANK(Paramètres!B100),"",AVERAGE(FL94:FW94))</f>
        <v/>
      </c>
      <c r="GS94" s="54" t="str">
        <f>IF(ISBLANK(Paramètres!B100),"",AVERAGE(FX94:GL94))</f>
        <v/>
      </c>
      <c r="GT94" s="54" t="str">
        <f>IF(ISBLANK(Paramètres!B100),"",AVERAGE(Calculs!M94:R94,Calculs!AN94:AY94,Calculs!BE94:BI94,Calculs!BT94:BX94,Calculs!CD94:CO94))</f>
        <v/>
      </c>
      <c r="GU94" s="54" t="str">
        <f>IF(ISBLANK(Paramètres!B100),"",AVERAGE(Calculs!AI94:AM94,Calculs!BJ94:BP94,Calculs!BY94:CC94))</f>
        <v/>
      </c>
      <c r="GV94" s="54" t="str">
        <f>IF(ISBLANK(Paramètres!B100),"",AVERAGE(Calculs!B94:L94,Calculs!S94:AH94,Calculs!AZ94:BD94,Calculs!BQ94:BS94))</f>
        <v/>
      </c>
      <c r="GW94" s="54" t="str">
        <f>IF(ISBLANK(Paramètres!B100),"",AVERAGE(CP94:CX94))</f>
        <v/>
      </c>
    </row>
    <row r="95" spans="1:205" s="23" customFormat="1" ht="24" customHeight="1" thickBot="1" x14ac:dyDescent="0.4">
      <c r="A95" s="266" t="str">
        <f>Codes!C102</f>
        <v/>
      </c>
      <c r="B95" s="54" t="str">
        <f>IF(ISBLANK(Paramètres!$B101),"",COUNTIF(Codes!D102,1))</f>
        <v/>
      </c>
      <c r="C95" s="54" t="str">
        <f>IF(ISBLANK(Paramètres!$B101),"",COUNTIF(Codes!E102,1))</f>
        <v/>
      </c>
      <c r="D95" s="54" t="str">
        <f>IF(ISBLANK(Paramètres!$B101),"",COUNTIF(Codes!F102,1))</f>
        <v/>
      </c>
      <c r="E95" s="54" t="str">
        <f>IF(ISBLANK(Paramètres!$B101),"",COUNTIF(Codes!G102,1))</f>
        <v/>
      </c>
      <c r="F95" s="54" t="str">
        <f>IF(ISBLANK(Paramètres!$B101),"",COUNTIF(Codes!H102,1))</f>
        <v/>
      </c>
      <c r="G95" s="54" t="str">
        <f>IF(ISBLANK(Paramètres!$B101),"",COUNTIF(Codes!I102,1))</f>
        <v/>
      </c>
      <c r="H95" s="54" t="str">
        <f>IF(ISBLANK(Paramètres!$B101),"",COUNTIF(Codes!J102,1))</f>
        <v/>
      </c>
      <c r="I95" s="54" t="str">
        <f>IF(ISBLANK(Paramètres!$B101),"",COUNTIF(Codes!K102,1))</f>
        <v/>
      </c>
      <c r="J95" s="54" t="str">
        <f>IF(ISBLANK(Paramètres!$B101),"",COUNTIF(Codes!L102,1))</f>
        <v/>
      </c>
      <c r="K95" s="54" t="str">
        <f>IF(ISBLANK(Paramètres!$B101),"",COUNTIF(Codes!M102,1))</f>
        <v/>
      </c>
      <c r="L95" s="54" t="str">
        <f>IF(ISBLANK(Paramètres!$B101),"",COUNTIF(Codes!N102,1))</f>
        <v/>
      </c>
      <c r="M95" s="54" t="str">
        <f>IF(ISBLANK(Paramètres!$B101),"",COUNTIF(Codes!O102,1))</f>
        <v/>
      </c>
      <c r="N95" s="54" t="str">
        <f>IF(ISBLANK(Paramètres!$B101),"",COUNTIF(Codes!P102,1))</f>
        <v/>
      </c>
      <c r="O95" s="54" t="str">
        <f>IF(ISBLANK(Paramètres!$B101),"",COUNTIF(Codes!Q102,1))</f>
        <v/>
      </c>
      <c r="P95" s="54" t="str">
        <f>IF(ISBLANK(Paramètres!$B101),"",COUNTIF(Codes!R102,1))</f>
        <v/>
      </c>
      <c r="Q95" s="54" t="str">
        <f>IF(ISBLANK(Paramètres!$B101),"",COUNTIF(Codes!S102,1))</f>
        <v/>
      </c>
      <c r="R95" s="54" t="str">
        <f>IF(ISBLANK(Paramètres!$B101),"",COUNTIF(Codes!T102,1))</f>
        <v/>
      </c>
      <c r="S95" s="54" t="str">
        <f>IF(ISBLANK(Paramètres!$B101),"",COUNTIF(Codes!U102,1))</f>
        <v/>
      </c>
      <c r="T95" s="54" t="str">
        <f>IF(ISBLANK(Paramètres!$B101),"",COUNTIF(Codes!V102,1))</f>
        <v/>
      </c>
      <c r="U95" s="54" t="str">
        <f>IF(ISBLANK(Paramètres!$B101),"",COUNTIF(Codes!W102,1))</f>
        <v/>
      </c>
      <c r="V95" s="54" t="str">
        <f>IF(ISBLANK(Paramètres!$B101),"",COUNTIF(Codes!X102,1))</f>
        <v/>
      </c>
      <c r="W95" s="54" t="str">
        <f>IF(ISBLANK(Paramètres!$B101),"",COUNTIF(Codes!Y102,1))</f>
        <v/>
      </c>
      <c r="X95" s="54" t="str">
        <f>IF(ISBLANK(Paramètres!$B101),"",COUNTIF(Codes!Z102,1))</f>
        <v/>
      </c>
      <c r="Y95" s="54" t="str">
        <f>IF(ISBLANK(Paramètres!$B101),"",COUNTIF(Codes!AA102,1))</f>
        <v/>
      </c>
      <c r="Z95" s="54" t="str">
        <f>IF(ISBLANK(Paramètres!$B101),"",COUNTIF(Codes!AB102,1))</f>
        <v/>
      </c>
      <c r="AA95" s="54" t="str">
        <f>IF(ISBLANK(Paramètres!$B101),"",COUNTIF(Codes!AC102,1))</f>
        <v/>
      </c>
      <c r="AB95" s="54" t="str">
        <f>IF(ISBLANK(Paramètres!$B101),"",COUNTIF(Codes!AD102,1))</f>
        <v/>
      </c>
      <c r="AC95" s="54" t="str">
        <f>IF(ISBLANK(Paramètres!$B101),"",COUNTIF(Codes!AE102,1))</f>
        <v/>
      </c>
      <c r="AD95" s="54" t="str">
        <f>IF(ISBLANK(Paramètres!$B101),"",COUNTIF(Codes!AF102,1))</f>
        <v/>
      </c>
      <c r="AE95" s="54" t="str">
        <f>IF(ISBLANK(Paramètres!$B101),"",COUNTIF(Codes!AG102,1))</f>
        <v/>
      </c>
      <c r="AF95" s="54" t="str">
        <f>IF(ISBLANK(Paramètres!$B101),"",COUNTIF(Codes!AH102,1))</f>
        <v/>
      </c>
      <c r="AG95" s="54" t="str">
        <f>IF(ISBLANK(Paramètres!$B101),"",COUNTIF(Codes!AI102,1))</f>
        <v/>
      </c>
      <c r="AH95" s="54" t="str">
        <f>IF(ISBLANK(Paramètres!$B101),"",COUNTIF(Codes!AJ102,1))</f>
        <v/>
      </c>
      <c r="AI95" s="54" t="str">
        <f>IF(ISBLANK(Paramètres!$B101),"",COUNTIF(Codes!AK102,1))</f>
        <v/>
      </c>
      <c r="AJ95" s="54" t="str">
        <f>IF(ISBLANK(Paramètres!$B101),"",COUNTIF(Codes!AL102,1))</f>
        <v/>
      </c>
      <c r="AK95" s="54" t="str">
        <f>IF(ISBLANK(Paramètres!$B101),"",COUNTIF(Codes!AM102,1))</f>
        <v/>
      </c>
      <c r="AL95" s="54" t="str">
        <f>IF(ISBLANK(Paramètres!$B101),"",COUNTIF(Codes!AN102,1))</f>
        <v/>
      </c>
      <c r="AM95" s="54" t="str">
        <f>IF(ISBLANK(Paramètres!$B101),"",COUNTIF(Codes!AO102,1))</f>
        <v/>
      </c>
      <c r="AN95" s="54" t="str">
        <f>IF(ISBLANK(Paramètres!$B101),"",COUNTIF(Codes!AP102,1))</f>
        <v/>
      </c>
      <c r="AO95" s="54" t="str">
        <f>IF(ISBLANK(Paramètres!$B101),"",COUNTIF(Codes!AQ102,1))</f>
        <v/>
      </c>
      <c r="AP95" s="54" t="str">
        <f>IF(ISBLANK(Paramètres!$B101),"",COUNTIF(Codes!AR102,1))</f>
        <v/>
      </c>
      <c r="AQ95" s="54" t="str">
        <f>IF(ISBLANK(Paramètres!$B101),"",COUNTIF(Codes!AS102,1))</f>
        <v/>
      </c>
      <c r="AR95" s="54" t="str">
        <f>IF(ISBLANK(Paramètres!$B101),"",COUNTIF(Codes!AT102,1))</f>
        <v/>
      </c>
      <c r="AS95" s="54" t="str">
        <f>IF(ISBLANK(Paramètres!$B101),"",COUNTIF(Codes!AU102,1))</f>
        <v/>
      </c>
      <c r="AT95" s="54" t="str">
        <f>IF(ISBLANK(Paramètres!$B101),"",COUNTIF(Codes!AV102,1))</f>
        <v/>
      </c>
      <c r="AU95" s="54" t="str">
        <f>IF(ISBLANK(Paramètres!$B101),"",COUNTIF(Codes!AW102,1))</f>
        <v/>
      </c>
      <c r="AV95" s="54" t="str">
        <f>IF(ISBLANK(Paramètres!$B101),"",COUNTIF(Codes!AX102,1))</f>
        <v/>
      </c>
      <c r="AW95" s="54" t="str">
        <f>IF(ISBLANK(Paramètres!$B101),"",COUNTIF(Codes!AY102,1))</f>
        <v/>
      </c>
      <c r="AX95" s="54" t="str">
        <f>IF(ISBLANK(Paramètres!$B101),"",COUNTIF(Codes!AZ102,1))</f>
        <v/>
      </c>
      <c r="AY95" s="54" t="str">
        <f>IF(ISBLANK(Paramètres!$B101),"",COUNTIF(Codes!BA102,1))</f>
        <v/>
      </c>
      <c r="AZ95" s="54" t="str">
        <f>IF(ISBLANK(Paramètres!$B101),"",COUNTIF(Codes!BB102,1))</f>
        <v/>
      </c>
      <c r="BA95" s="54" t="str">
        <f>IF(ISBLANK(Paramètres!$B101),"",COUNTIF(Codes!BC102,1))</f>
        <v/>
      </c>
      <c r="BB95" s="54" t="str">
        <f>IF(ISBLANK(Paramètres!$B101),"",COUNTIF(Codes!BD102,1))</f>
        <v/>
      </c>
      <c r="BC95" s="54" t="str">
        <f>IF(ISBLANK(Paramètres!$B101),"",COUNTIF(Codes!BE102,1))</f>
        <v/>
      </c>
      <c r="BD95" s="54" t="str">
        <f>IF(ISBLANK(Paramètres!$B101),"",COUNTIF(Codes!BF102,1))</f>
        <v/>
      </c>
      <c r="BE95" s="54" t="str">
        <f>IF(ISBLANK(Paramètres!$B101),"",COUNTIF(Codes!BG102,1))</f>
        <v/>
      </c>
      <c r="BF95" s="54" t="str">
        <f>IF(ISBLANK(Paramètres!$B101),"",COUNTIF(Codes!BH102,1))</f>
        <v/>
      </c>
      <c r="BG95" s="54" t="str">
        <f>IF(ISBLANK(Paramètres!$B101),"",COUNTIF(Codes!BI102,1))</f>
        <v/>
      </c>
      <c r="BH95" s="54" t="str">
        <f>IF(ISBLANK(Paramètres!$B101),"",COUNTIF(Codes!BJ102,1))</f>
        <v/>
      </c>
      <c r="BI95" s="54" t="str">
        <f>IF(ISBLANK(Paramètres!$B101),"",COUNTIF(Codes!BK102,1))</f>
        <v/>
      </c>
      <c r="BJ95" s="54" t="str">
        <f>IF(ISBLANK(Paramètres!$B101),"",COUNTIF(Codes!BL102,1))</f>
        <v/>
      </c>
      <c r="BK95" s="54" t="str">
        <f>IF(ISBLANK(Paramètres!$B101),"",COUNTIF(Codes!BM102,1))</f>
        <v/>
      </c>
      <c r="BL95" s="54" t="str">
        <f>IF(ISBLANK(Paramètres!$B101),"",COUNTIF(Codes!BN102,1))</f>
        <v/>
      </c>
      <c r="BM95" s="54" t="str">
        <f>IF(ISBLANK(Paramètres!$B101),"",COUNTIF(Codes!BO102,1))</f>
        <v/>
      </c>
      <c r="BN95" s="54" t="str">
        <f>IF(ISBLANK(Paramètres!$B101),"",COUNTIF(Codes!BP102,1))</f>
        <v/>
      </c>
      <c r="BO95" s="54" t="str">
        <f>IF(ISBLANK(Paramètres!$B101),"",COUNTIF(Codes!BQ102,1))</f>
        <v/>
      </c>
      <c r="BP95" s="54" t="str">
        <f>IF(ISBLANK(Paramètres!$B101),"",COUNTIF(Codes!BR102,1))</f>
        <v/>
      </c>
      <c r="BQ95" s="54" t="str">
        <f>IF(ISBLANK(Paramètres!$B101),"",COUNTIF(Codes!BS102,1))</f>
        <v/>
      </c>
      <c r="BR95" s="54" t="str">
        <f>IF(ISBLANK(Paramètres!$B101),"",COUNTIF(Codes!BT102,1))</f>
        <v/>
      </c>
      <c r="BS95" s="54" t="str">
        <f>IF(ISBLANK(Paramètres!$B101),"",COUNTIF(Codes!BU102,1))</f>
        <v/>
      </c>
      <c r="BT95" s="54" t="str">
        <f>IF(ISBLANK(Paramètres!$B101),"",COUNTIF(Codes!BV102,1))</f>
        <v/>
      </c>
      <c r="BU95" s="54" t="str">
        <f>IF(ISBLANK(Paramètres!$B101),"",COUNTIF(Codes!BW102,1))</f>
        <v/>
      </c>
      <c r="BV95" s="54" t="str">
        <f>IF(ISBLANK(Paramètres!$B101),"",COUNTIF(Codes!BX102,1))</f>
        <v/>
      </c>
      <c r="BW95" s="54" t="str">
        <f>IF(ISBLANK(Paramètres!$B101),"",COUNTIF(Codes!BY102,1))</f>
        <v/>
      </c>
      <c r="BX95" s="54" t="str">
        <f>IF(ISBLANK(Paramètres!$B101),"",COUNTIF(Codes!BZ102,1))</f>
        <v/>
      </c>
      <c r="BY95" s="54" t="str">
        <f>IF(ISBLANK(Paramètres!$B101),"",COUNTIF(Codes!CA102,1))</f>
        <v/>
      </c>
      <c r="BZ95" s="54" t="str">
        <f>IF(ISBLANK(Paramètres!$B101),"",COUNTIF(Codes!CB102,1))</f>
        <v/>
      </c>
      <c r="CA95" s="54" t="str">
        <f>IF(ISBLANK(Paramètres!$B101),"",COUNTIF(Codes!CC102,1))</f>
        <v/>
      </c>
      <c r="CB95" s="54" t="str">
        <f>IF(ISBLANK(Paramètres!$B101),"",COUNTIF(Codes!CD102,1))</f>
        <v/>
      </c>
      <c r="CC95" s="54" t="str">
        <f>IF(ISBLANK(Paramètres!$B101),"",COUNTIF(Codes!CE102,1))</f>
        <v/>
      </c>
      <c r="CD95" s="54" t="str">
        <f>IF(ISBLANK(Paramètres!$B101),"",COUNTIF(Codes!CF102,1))</f>
        <v/>
      </c>
      <c r="CE95" s="54" t="str">
        <f>IF(ISBLANK(Paramètres!$B101),"",COUNTIF(Codes!CG102,1))</f>
        <v/>
      </c>
      <c r="CF95" s="54" t="str">
        <f>IF(ISBLANK(Paramètres!$B101),"",COUNTIF(Codes!CH102,1))</f>
        <v/>
      </c>
      <c r="CG95" s="54" t="str">
        <f>IF(ISBLANK(Paramètres!$B101),"",COUNTIF(Codes!CI102,1))</f>
        <v/>
      </c>
      <c r="CH95" s="54" t="str">
        <f>IF(ISBLANK(Paramètres!$B101),"",COUNTIF(Codes!CJ102,1))</f>
        <v/>
      </c>
      <c r="CI95" s="54" t="str">
        <f>IF(ISBLANK(Paramètres!$B101),"",COUNTIF(Codes!CK102,1))</f>
        <v/>
      </c>
      <c r="CJ95" s="54" t="str">
        <f>IF(ISBLANK(Paramètres!$B101),"",COUNTIF(Codes!CL102,1))</f>
        <v/>
      </c>
      <c r="CK95" s="54" t="str">
        <f>IF(ISBLANK(Paramètres!$B101),"",COUNTIF(Codes!CM102,1))</f>
        <v/>
      </c>
      <c r="CL95" s="54" t="str">
        <f>IF(ISBLANK(Paramètres!$B101),"",COUNTIF(Codes!CN102,1))</f>
        <v/>
      </c>
      <c r="CM95" s="54" t="str">
        <f>IF(ISBLANK(Paramètres!$B101),"",COUNTIF(Codes!CO102,1))</f>
        <v/>
      </c>
      <c r="CN95" s="54" t="str">
        <f>IF(ISBLANK(Paramètres!$B101),"",COUNTIF(Codes!CP102,1))</f>
        <v/>
      </c>
      <c r="CO95" s="54" t="str">
        <f>IF(ISBLANK(Paramètres!$B101),"",COUNTIF(Codes!CQ102,1))</f>
        <v/>
      </c>
      <c r="CP95" s="54" t="str">
        <f>IF(ISBLANK(Paramètres!$B101),"",COUNTIF(Codes!CR102,1))</f>
        <v/>
      </c>
      <c r="CQ95" s="54" t="str">
        <f>IF(ISBLANK(Paramètres!$B101),"",COUNTIF(Codes!CS102,1))</f>
        <v/>
      </c>
      <c r="CR95" s="54" t="str">
        <f>IF(ISBLANK(Paramètres!$B101),"",COUNTIF(Codes!CT102,1))</f>
        <v/>
      </c>
      <c r="CS95" s="54" t="str">
        <f>IF(ISBLANK(Paramètres!$B101),"",COUNTIF(Codes!CU102,1))</f>
        <v/>
      </c>
      <c r="CT95" s="54" t="str">
        <f>IF(ISBLANK(Paramètres!$B101),"",COUNTIF(Codes!CV102,1))</f>
        <v/>
      </c>
      <c r="CU95" s="54" t="str">
        <f>IF(ISBLANK(Paramètres!$B101),"",COUNTIF(Codes!CW102,1))</f>
        <v/>
      </c>
      <c r="CV95" s="54" t="str">
        <f>IF(ISBLANK(Paramètres!$B101),"",COUNTIF(Codes!CX102,1))</f>
        <v/>
      </c>
      <c r="CW95" s="54" t="str">
        <f>IF(ISBLANK(Paramètres!$B101),"",COUNTIF(Codes!CY102,1))</f>
        <v/>
      </c>
      <c r="CX95" s="54" t="str">
        <f>IF(ISBLANK(Paramètres!$B101),"",COUNTIF(Codes!CZ102,1))</f>
        <v/>
      </c>
      <c r="CY95" s="54" t="str">
        <f>IF(ISBLANK(Paramètres!$B101),"",COUNTIF(Codes!DA102,1))</f>
        <v/>
      </c>
      <c r="CZ95" s="54" t="str">
        <f>IF(ISBLANK(Paramètres!$B101),"",COUNTIF(Codes!DB102,1))</f>
        <v/>
      </c>
      <c r="DA95" s="54" t="str">
        <f>IF(ISBLANK(Paramètres!$B101),"",COUNTIF(Codes!DC102,1))</f>
        <v/>
      </c>
      <c r="DB95" s="54" t="str">
        <f>IF(ISBLANK(Paramètres!$B101),"",COUNTIF(Codes!DD102,1))</f>
        <v/>
      </c>
      <c r="DC95" s="54" t="str">
        <f>IF(ISBLANK(Paramètres!$B101),"",COUNTIF(Codes!DE102,1))</f>
        <v/>
      </c>
      <c r="DD95" s="54" t="str">
        <f>IF(ISBLANK(Paramètres!$B101),"",COUNTIF(Codes!DF102,1))</f>
        <v/>
      </c>
      <c r="DE95" s="54" t="str">
        <f>IF(ISBLANK(Paramètres!$B101),"",COUNTIF(Codes!DG102,1))</f>
        <v/>
      </c>
      <c r="DF95" s="54" t="str">
        <f>IF(ISBLANK(Paramètres!$B101),"",COUNTIF(Codes!DH102,1))</f>
        <v/>
      </c>
      <c r="DG95" s="54" t="str">
        <f>IF(ISBLANK(Paramètres!$B101),"",COUNTIF(Codes!DI102,1))</f>
        <v/>
      </c>
      <c r="DH95" s="54" t="str">
        <f>IF(ISBLANK(Paramètres!$B101),"",COUNTIF(Codes!DJ102,1))</f>
        <v/>
      </c>
      <c r="DI95" s="54" t="str">
        <f>IF(ISBLANK(Paramètres!$B101),"",COUNTIF(Codes!DK102,1))</f>
        <v/>
      </c>
      <c r="DJ95" s="54" t="str">
        <f>IF(ISBLANK(Paramètres!$B101),"",COUNTIF(Codes!DL102,1))</f>
        <v/>
      </c>
      <c r="DK95" s="54" t="str">
        <f>IF(ISBLANK(Paramètres!$B101),"",COUNTIF(Codes!DM102,1))</f>
        <v/>
      </c>
      <c r="DL95" s="54" t="str">
        <f>IF(ISBLANK(Paramètres!$B101),"",COUNTIF(Codes!DN102,1))</f>
        <v/>
      </c>
      <c r="DM95" s="54" t="str">
        <f>IF(ISBLANK(Paramètres!$B101),"",COUNTIF(Codes!DO102,1))</f>
        <v/>
      </c>
      <c r="DN95" s="54" t="str">
        <f>IF(ISBLANK(Paramètres!$B101),"",COUNTIF(Codes!DP102,1))</f>
        <v/>
      </c>
      <c r="DO95" s="54" t="str">
        <f>IF(ISBLANK(Paramètres!$B101),"",COUNTIF(Codes!DQ102,1))</f>
        <v/>
      </c>
      <c r="DP95" s="54" t="str">
        <f>IF(ISBLANK(Paramètres!$B101),"",COUNTIF(Codes!DR102,1))</f>
        <v/>
      </c>
      <c r="DQ95" s="54" t="str">
        <f>IF(ISBLANK(Paramètres!$B101),"",COUNTIF(Codes!DS102,1))</f>
        <v/>
      </c>
      <c r="DR95" s="54" t="str">
        <f>IF(ISBLANK(Paramètres!$B101),"",COUNTIF(Codes!DT102,1))</f>
        <v/>
      </c>
      <c r="DS95" s="54" t="str">
        <f>IF(ISBLANK(Paramètres!$B101),"",COUNTIF(Codes!DU102,1))</f>
        <v/>
      </c>
      <c r="DT95" s="54" t="str">
        <f>IF(ISBLANK(Paramètres!$B101),"",COUNTIF(Codes!DV102,1))</f>
        <v/>
      </c>
      <c r="DU95" s="54" t="str">
        <f>IF(ISBLANK(Paramètres!$B101),"",COUNTIF(Codes!DW102,1))</f>
        <v/>
      </c>
      <c r="DV95" s="54" t="str">
        <f>IF(ISBLANK(Paramètres!$B101),"",COUNTIF(Codes!DX102,1))</f>
        <v/>
      </c>
      <c r="DW95" s="54" t="str">
        <f>IF(ISBLANK(Paramètres!$B101),"",COUNTIF(Codes!DY102,1))</f>
        <v/>
      </c>
      <c r="DX95" s="54" t="str">
        <f>IF(ISBLANK(Paramètres!$B101),"",COUNTIF(Codes!DZ102,1))</f>
        <v/>
      </c>
      <c r="DY95" s="54" t="str">
        <f>IF(ISBLANK(Paramètres!$B101),"",COUNTIF(Codes!EA102,1))</f>
        <v/>
      </c>
      <c r="DZ95" s="54" t="str">
        <f>IF(ISBLANK(Paramètres!$B101),"",COUNTIF(Codes!EB102,1))</f>
        <v/>
      </c>
      <c r="EA95" s="54" t="str">
        <f>IF(ISBLANK(Paramètres!$B101),"",COUNTIF(Codes!EC102,1))</f>
        <v/>
      </c>
      <c r="EB95" s="54" t="str">
        <f>IF(ISBLANK(Paramètres!$B101),"",COUNTIF(Codes!ED102,1))</f>
        <v/>
      </c>
      <c r="EC95" s="54" t="str">
        <f>IF(ISBLANK(Paramètres!$B101),"",COUNTIF(Codes!EE102,1))</f>
        <v/>
      </c>
      <c r="ED95" s="54" t="str">
        <f>IF(ISBLANK(Paramètres!$B101),"",COUNTIF(Codes!EF102,1))</f>
        <v/>
      </c>
      <c r="EE95" s="54" t="str">
        <f>IF(ISBLANK(Paramètres!$B101),"",COUNTIF(Codes!EG102,1))</f>
        <v/>
      </c>
      <c r="EF95" s="54" t="str">
        <f>IF(ISBLANK(Paramètres!$B101),"",COUNTIF(Codes!EH102,1))</f>
        <v/>
      </c>
      <c r="EG95" s="54" t="str">
        <f>IF(ISBLANK(Paramètres!$B101),"",COUNTIF(Codes!EI102,1))</f>
        <v/>
      </c>
      <c r="EH95" s="54" t="str">
        <f>IF(ISBLANK(Paramètres!$B101),"",COUNTIF(Codes!EJ102,1))</f>
        <v/>
      </c>
      <c r="EI95" s="54" t="str">
        <f>IF(ISBLANK(Paramètres!$B101),"",COUNTIF(Codes!EK102,1))</f>
        <v/>
      </c>
      <c r="EJ95" s="54" t="str">
        <f>IF(ISBLANK(Paramètres!$B101),"",COUNTIF(Codes!EL102,1))</f>
        <v/>
      </c>
      <c r="EK95" s="54" t="str">
        <f>IF(ISBLANK(Paramètres!$B101),"",COUNTIF(Codes!EM102,1))</f>
        <v/>
      </c>
      <c r="EL95" s="54" t="str">
        <f>IF(ISBLANK(Paramètres!$B101),"",COUNTIF(Codes!EN102,1))</f>
        <v/>
      </c>
      <c r="EM95" s="54" t="str">
        <f>IF(ISBLANK(Paramètres!$B101),"",COUNTIF(Codes!EO102,1))</f>
        <v/>
      </c>
      <c r="EN95" s="54" t="str">
        <f>IF(ISBLANK(Paramètres!$B101),"",COUNTIF(Codes!EP102,1))</f>
        <v/>
      </c>
      <c r="EO95" s="54" t="str">
        <f>IF(ISBLANK(Paramètres!$B101),"",COUNTIF(Codes!EQ102,1))</f>
        <v/>
      </c>
      <c r="EP95" s="54" t="str">
        <f>IF(ISBLANK(Paramètres!$B101),"",COUNTIF(Codes!ER102,1))</f>
        <v/>
      </c>
      <c r="EQ95" s="54" t="str">
        <f>IF(ISBLANK(Paramètres!$B101),"",COUNTIF(Codes!ES102,1))</f>
        <v/>
      </c>
      <c r="ER95" s="54" t="str">
        <f>IF(ISBLANK(Paramètres!$B101),"",COUNTIF(Codes!ET102,1))</f>
        <v/>
      </c>
      <c r="ES95" s="54" t="str">
        <f>IF(ISBLANK(Paramètres!$B101),"",COUNTIF(Codes!EU102,1))</f>
        <v/>
      </c>
      <c r="ET95" s="54" t="str">
        <f>IF(ISBLANK(Paramètres!$B101),"",COUNTIF(Codes!EV102,1))</f>
        <v/>
      </c>
      <c r="EU95" s="54" t="str">
        <f>IF(ISBLANK(Paramètres!$B101),"",COUNTIF(Codes!EW102,1))</f>
        <v/>
      </c>
      <c r="EV95" s="54" t="str">
        <f>IF(ISBLANK(Paramètres!$B101),"",COUNTIF(Codes!EX102,1))</f>
        <v/>
      </c>
      <c r="EW95" s="54" t="str">
        <f>IF(ISBLANK(Paramètres!$B101),"",COUNTIF(Codes!EY102,1))</f>
        <v/>
      </c>
      <c r="EX95" s="54" t="str">
        <f>IF(ISBLANK(Paramètres!$B101),"",COUNTIF(Codes!EZ102,1))</f>
        <v/>
      </c>
      <c r="EY95" s="54" t="str">
        <f>IF(ISBLANK(Paramètres!$B101),"",COUNTIF(Codes!FA102,1))</f>
        <v/>
      </c>
      <c r="EZ95" s="54" t="str">
        <f>IF(ISBLANK(Paramètres!$B101),"",COUNTIF(Codes!FB102,1))</f>
        <v/>
      </c>
      <c r="FA95" s="54" t="str">
        <f>IF(ISBLANK(Paramètres!$B101),"",COUNTIF(Codes!FC102,1))</f>
        <v/>
      </c>
      <c r="FB95" s="54" t="str">
        <f>IF(ISBLANK(Paramètres!$B101),"",COUNTIF(Codes!FD102,1))</f>
        <v/>
      </c>
      <c r="FC95" s="54" t="str">
        <f>IF(ISBLANK(Paramètres!$B101),"",COUNTIF(Codes!FE102,1))</f>
        <v/>
      </c>
      <c r="FD95" s="54" t="str">
        <f>IF(ISBLANK(Paramètres!$B101),"",COUNTIF(Codes!FF102,1))</f>
        <v/>
      </c>
      <c r="FE95" s="54" t="str">
        <f>IF(ISBLANK(Paramètres!$B101),"",COUNTIF(Codes!FG102,1))</f>
        <v/>
      </c>
      <c r="FF95" s="54" t="str">
        <f>IF(ISBLANK(Paramètres!$B101),"",COUNTIF(Codes!FH102,1))</f>
        <v/>
      </c>
      <c r="FG95" s="54" t="str">
        <f>IF(ISBLANK(Paramètres!$B101),"",COUNTIF(Codes!FI102,1))</f>
        <v/>
      </c>
      <c r="FH95" s="54" t="str">
        <f>IF(ISBLANK(Paramètres!$B101),"",COUNTIF(Codes!FJ102,1))</f>
        <v/>
      </c>
      <c r="FI95" s="54" t="str">
        <f>IF(ISBLANK(Paramètres!$B101),"",COUNTIF(Codes!FK102,1))</f>
        <v/>
      </c>
      <c r="FJ95" s="54" t="str">
        <f>IF(ISBLANK(Paramètres!$B101),"",COUNTIF(Codes!FL102,1))</f>
        <v/>
      </c>
      <c r="FK95" s="54" t="str">
        <f>IF(ISBLANK(Paramètres!$B101),"",COUNTIF(Codes!FM102,1))</f>
        <v/>
      </c>
      <c r="FL95" s="54" t="str">
        <f>IF(ISBLANK(Paramètres!$B101),"",COUNTIF(Codes!FN102,1))</f>
        <v/>
      </c>
      <c r="FM95" s="54" t="str">
        <f>IF(ISBLANK(Paramètres!$B101),"",COUNTIF(Codes!FO102,1))</f>
        <v/>
      </c>
      <c r="FN95" s="54" t="str">
        <f>IF(ISBLANK(Paramètres!$B101),"",COUNTIF(Codes!FP102,1))</f>
        <v/>
      </c>
      <c r="FO95" s="54" t="str">
        <f>IF(ISBLANK(Paramètres!$B101),"",COUNTIF(Codes!FQ102,1))</f>
        <v/>
      </c>
      <c r="FP95" s="54" t="str">
        <f>IF(ISBLANK(Paramètres!$B101),"",COUNTIF(Codes!FR102,1))</f>
        <v/>
      </c>
      <c r="FQ95" s="54" t="str">
        <f>IF(ISBLANK(Paramètres!$B101),"",COUNTIF(Codes!FS102,1))</f>
        <v/>
      </c>
      <c r="FR95" s="54" t="str">
        <f>IF(ISBLANK(Paramètres!$B101),"",COUNTIF(Codes!FT102,1))</f>
        <v/>
      </c>
      <c r="FS95" s="54" t="str">
        <f>IF(ISBLANK(Paramètres!$B101),"",COUNTIF(Codes!FU102,1))</f>
        <v/>
      </c>
      <c r="FT95" s="54" t="str">
        <f>IF(ISBLANK(Paramètres!$B101),"",COUNTIF(Codes!FV102,1))</f>
        <v/>
      </c>
      <c r="FU95" s="54" t="str">
        <f>IF(ISBLANK(Paramètres!$B101),"",COUNTIF(Codes!FW102,1))</f>
        <v/>
      </c>
      <c r="FV95" s="54" t="str">
        <f>IF(ISBLANK(Paramètres!$B101),"",COUNTIF(Codes!FX102,1))</f>
        <v/>
      </c>
      <c r="FW95" s="54" t="str">
        <f>IF(ISBLANK(Paramètres!$B101),"",COUNTIF(Codes!FY102,1))</f>
        <v/>
      </c>
      <c r="FX95" s="54" t="str">
        <f>IF(ISBLANK(Paramètres!$B101),"",COUNTIF(Codes!FZ102,1))</f>
        <v/>
      </c>
      <c r="FY95" s="54" t="str">
        <f>IF(ISBLANK(Paramètres!$B101),"",COUNTIF(Codes!GA102,1))</f>
        <v/>
      </c>
      <c r="FZ95" s="54" t="str">
        <f>IF(ISBLANK(Paramètres!$B101),"",COUNTIF(Codes!GB102,1))</f>
        <v/>
      </c>
      <c r="GA95" s="54" t="str">
        <f>IF(ISBLANK(Paramètres!$B101),"",COUNTIF(Codes!GC102,1))</f>
        <v/>
      </c>
      <c r="GB95" s="54" t="str">
        <f>IF(ISBLANK(Paramètres!$B101),"",COUNTIF(Codes!GD102,1))</f>
        <v/>
      </c>
      <c r="GC95" s="54" t="str">
        <f>IF(ISBLANK(Paramètres!$B101),"",COUNTIF(Codes!GE102,1))</f>
        <v/>
      </c>
      <c r="GD95" s="54" t="str">
        <f>IF(ISBLANK(Paramètres!$B101),"",COUNTIF(Codes!GF102,1))</f>
        <v/>
      </c>
      <c r="GE95" s="54" t="str">
        <f>IF(ISBLANK(Paramètres!$B101),"",COUNTIF(Codes!GG102,1))</f>
        <v/>
      </c>
      <c r="GF95" s="54" t="str">
        <f>IF(ISBLANK(Paramètres!$B101),"",COUNTIF(Codes!GH102,1))</f>
        <v/>
      </c>
      <c r="GG95" s="54" t="str">
        <f>IF(ISBLANK(Paramètres!$B101),"",COUNTIF(Codes!GI102,1))</f>
        <v/>
      </c>
      <c r="GH95" s="54" t="str">
        <f>IF(ISBLANK(Paramètres!$B101),"",COUNTIF(Codes!GJ102,1))</f>
        <v/>
      </c>
      <c r="GI95" s="54" t="str">
        <f>IF(ISBLANK(Paramètres!$B101),"",COUNTIF(Codes!GK102,1))</f>
        <v/>
      </c>
      <c r="GJ95" s="54" t="str">
        <f>IF(ISBLANK(Paramètres!$B101),"",COUNTIF(Codes!GL102,1))</f>
        <v/>
      </c>
      <c r="GK95" s="54" t="str">
        <f>IF(ISBLANK(Paramètres!$B101),"",COUNTIF(Codes!GM102,1))</f>
        <v/>
      </c>
      <c r="GL95" s="54" t="str">
        <f>IF(ISBLANK(Paramètres!$B101),"",COUNTIF(Codes!GN102,1))</f>
        <v/>
      </c>
      <c r="GM95" s="54" t="str">
        <f>IF(ISBLANK(Paramètres!B101),"",AVERAGE(B95:CX95))</f>
        <v/>
      </c>
      <c r="GN95" s="54" t="str">
        <f>IF(ISBLANK(Paramètres!B101),"",AVERAGE(CY95:GL95))</f>
        <v/>
      </c>
      <c r="GO95" s="54" t="str">
        <f>IF(ISBLANK(Paramètres!B101),"",AVERAGE(C95:GL95))</f>
        <v/>
      </c>
      <c r="GP95" s="54" t="str">
        <f>IF(ISBLANK(Paramètres!B101),"",AVERAGE(CY95:DZ95))</f>
        <v/>
      </c>
      <c r="GQ95" s="54" t="str">
        <f>IF(ISBLANK(Paramètres!B101),"",AVERAGE(EA95:FK95))</f>
        <v/>
      </c>
      <c r="GR95" s="54" t="str">
        <f>IF(ISBLANK(Paramètres!B101),"",AVERAGE(FL95:FW95))</f>
        <v/>
      </c>
      <c r="GS95" s="54" t="str">
        <f>IF(ISBLANK(Paramètres!B101),"",AVERAGE(FX95:GL95))</f>
        <v/>
      </c>
      <c r="GT95" s="54" t="str">
        <f>IF(ISBLANK(Paramètres!B101),"",AVERAGE(Calculs!M95:R95,Calculs!AN95:AY95,Calculs!BE95:BI95,Calculs!BT95:BX95,Calculs!CD95:CO95))</f>
        <v/>
      </c>
      <c r="GU95" s="54" t="str">
        <f>IF(ISBLANK(Paramètres!B101),"",AVERAGE(Calculs!AI95:AM95,Calculs!BJ95:BP95,Calculs!BY95:CC95))</f>
        <v/>
      </c>
      <c r="GV95" s="54" t="str">
        <f>IF(ISBLANK(Paramètres!B101),"",AVERAGE(Calculs!B95:L95,Calculs!S95:AH95,Calculs!AZ95:BD95,Calculs!BQ95:BS95))</f>
        <v/>
      </c>
      <c r="GW95" s="54" t="str">
        <f>IF(ISBLANK(Paramètres!B101),"",AVERAGE(CP95:CX95))</f>
        <v/>
      </c>
    </row>
    <row r="96" spans="1:205" s="23" customFormat="1" ht="24" customHeight="1" thickBot="1" x14ac:dyDescent="0.4">
      <c r="A96" s="266" t="str">
        <f>Codes!C103</f>
        <v/>
      </c>
      <c r="B96" s="54" t="str">
        <f>IF(ISBLANK(Paramètres!$B102),"",COUNTIF(Codes!D103,1))</f>
        <v/>
      </c>
      <c r="C96" s="54" t="str">
        <f>IF(ISBLANK(Paramètres!$B102),"",COUNTIF(Codes!E103,1))</f>
        <v/>
      </c>
      <c r="D96" s="54" t="str">
        <f>IF(ISBLANK(Paramètres!$B102),"",COUNTIF(Codes!F103,1))</f>
        <v/>
      </c>
      <c r="E96" s="54" t="str">
        <f>IF(ISBLANK(Paramètres!$B102),"",COUNTIF(Codes!G103,1))</f>
        <v/>
      </c>
      <c r="F96" s="54" t="str">
        <f>IF(ISBLANK(Paramètres!$B102),"",COUNTIF(Codes!H103,1))</f>
        <v/>
      </c>
      <c r="G96" s="54" t="str">
        <f>IF(ISBLANK(Paramètres!$B102),"",COUNTIF(Codes!I103,1))</f>
        <v/>
      </c>
      <c r="H96" s="54" t="str">
        <f>IF(ISBLANK(Paramètres!$B102),"",COUNTIF(Codes!J103,1))</f>
        <v/>
      </c>
      <c r="I96" s="54" t="str">
        <f>IF(ISBLANK(Paramètres!$B102),"",COUNTIF(Codes!K103,1))</f>
        <v/>
      </c>
      <c r="J96" s="54" t="str">
        <f>IF(ISBLANK(Paramètres!$B102),"",COUNTIF(Codes!L103,1))</f>
        <v/>
      </c>
      <c r="K96" s="54" t="str">
        <f>IF(ISBLANK(Paramètres!$B102),"",COUNTIF(Codes!M103,1))</f>
        <v/>
      </c>
      <c r="L96" s="54" t="str">
        <f>IF(ISBLANK(Paramètres!$B102),"",COUNTIF(Codes!N103,1))</f>
        <v/>
      </c>
      <c r="M96" s="54" t="str">
        <f>IF(ISBLANK(Paramètres!$B102),"",COUNTIF(Codes!O103,1))</f>
        <v/>
      </c>
      <c r="N96" s="54" t="str">
        <f>IF(ISBLANK(Paramètres!$B102),"",COUNTIF(Codes!P103,1))</f>
        <v/>
      </c>
      <c r="O96" s="54" t="str">
        <f>IF(ISBLANK(Paramètres!$B102),"",COUNTIF(Codes!Q103,1))</f>
        <v/>
      </c>
      <c r="P96" s="54" t="str">
        <f>IF(ISBLANK(Paramètres!$B102),"",COUNTIF(Codes!R103,1))</f>
        <v/>
      </c>
      <c r="Q96" s="54" t="str">
        <f>IF(ISBLANK(Paramètres!$B102),"",COUNTIF(Codes!S103,1))</f>
        <v/>
      </c>
      <c r="R96" s="54" t="str">
        <f>IF(ISBLANK(Paramètres!$B102),"",COUNTIF(Codes!T103,1))</f>
        <v/>
      </c>
      <c r="S96" s="54" t="str">
        <f>IF(ISBLANK(Paramètres!$B102),"",COUNTIF(Codes!U103,1))</f>
        <v/>
      </c>
      <c r="T96" s="54" t="str">
        <f>IF(ISBLANK(Paramètres!$B102),"",COUNTIF(Codes!V103,1))</f>
        <v/>
      </c>
      <c r="U96" s="54" t="str">
        <f>IF(ISBLANK(Paramètres!$B102),"",COUNTIF(Codes!W103,1))</f>
        <v/>
      </c>
      <c r="V96" s="54" t="str">
        <f>IF(ISBLANK(Paramètres!$B102),"",COUNTIF(Codes!X103,1))</f>
        <v/>
      </c>
      <c r="W96" s="54" t="str">
        <f>IF(ISBLANK(Paramètres!$B102),"",COUNTIF(Codes!Y103,1))</f>
        <v/>
      </c>
      <c r="X96" s="54" t="str">
        <f>IF(ISBLANK(Paramètres!$B102),"",COUNTIF(Codes!Z103,1))</f>
        <v/>
      </c>
      <c r="Y96" s="54" t="str">
        <f>IF(ISBLANK(Paramètres!$B102),"",COUNTIF(Codes!AA103,1))</f>
        <v/>
      </c>
      <c r="Z96" s="54" t="str">
        <f>IF(ISBLANK(Paramètres!$B102),"",COUNTIF(Codes!AB103,1))</f>
        <v/>
      </c>
      <c r="AA96" s="54" t="str">
        <f>IF(ISBLANK(Paramètres!$B102),"",COUNTIF(Codes!AC103,1))</f>
        <v/>
      </c>
      <c r="AB96" s="54" t="str">
        <f>IF(ISBLANK(Paramètres!$B102),"",COUNTIF(Codes!AD103,1))</f>
        <v/>
      </c>
      <c r="AC96" s="54" t="str">
        <f>IF(ISBLANK(Paramètres!$B102),"",COUNTIF(Codes!AE103,1))</f>
        <v/>
      </c>
      <c r="AD96" s="54" t="str">
        <f>IF(ISBLANK(Paramètres!$B102),"",COUNTIF(Codes!AF103,1))</f>
        <v/>
      </c>
      <c r="AE96" s="54" t="str">
        <f>IF(ISBLANK(Paramètres!$B102),"",COUNTIF(Codes!AG103,1))</f>
        <v/>
      </c>
      <c r="AF96" s="54" t="str">
        <f>IF(ISBLANK(Paramètres!$B102),"",COUNTIF(Codes!AH103,1))</f>
        <v/>
      </c>
      <c r="AG96" s="54" t="str">
        <f>IF(ISBLANK(Paramètres!$B102),"",COUNTIF(Codes!AI103,1))</f>
        <v/>
      </c>
      <c r="AH96" s="54" t="str">
        <f>IF(ISBLANK(Paramètres!$B102),"",COUNTIF(Codes!AJ103,1))</f>
        <v/>
      </c>
      <c r="AI96" s="54" t="str">
        <f>IF(ISBLANK(Paramètres!$B102),"",COUNTIF(Codes!AK103,1))</f>
        <v/>
      </c>
      <c r="AJ96" s="54" t="str">
        <f>IF(ISBLANK(Paramètres!$B102),"",COUNTIF(Codes!AL103,1))</f>
        <v/>
      </c>
      <c r="AK96" s="54" t="str">
        <f>IF(ISBLANK(Paramètres!$B102),"",COUNTIF(Codes!AM103,1))</f>
        <v/>
      </c>
      <c r="AL96" s="54" t="str">
        <f>IF(ISBLANK(Paramètres!$B102),"",COUNTIF(Codes!AN103,1))</f>
        <v/>
      </c>
      <c r="AM96" s="54" t="str">
        <f>IF(ISBLANK(Paramètres!$B102),"",COUNTIF(Codes!AO103,1))</f>
        <v/>
      </c>
      <c r="AN96" s="54" t="str">
        <f>IF(ISBLANK(Paramètres!$B102),"",COUNTIF(Codes!AP103,1))</f>
        <v/>
      </c>
      <c r="AO96" s="54" t="str">
        <f>IF(ISBLANK(Paramètres!$B102),"",COUNTIF(Codes!AQ103,1))</f>
        <v/>
      </c>
      <c r="AP96" s="54" t="str">
        <f>IF(ISBLANK(Paramètres!$B102),"",COUNTIF(Codes!AR103,1))</f>
        <v/>
      </c>
      <c r="AQ96" s="54" t="str">
        <f>IF(ISBLANK(Paramètres!$B102),"",COUNTIF(Codes!AS103,1))</f>
        <v/>
      </c>
      <c r="AR96" s="54" t="str">
        <f>IF(ISBLANK(Paramètres!$B102),"",COUNTIF(Codes!AT103,1))</f>
        <v/>
      </c>
      <c r="AS96" s="54" t="str">
        <f>IF(ISBLANK(Paramètres!$B102),"",COUNTIF(Codes!AU103,1))</f>
        <v/>
      </c>
      <c r="AT96" s="54" t="str">
        <f>IF(ISBLANK(Paramètres!$B102),"",COUNTIF(Codes!AV103,1))</f>
        <v/>
      </c>
      <c r="AU96" s="54" t="str">
        <f>IF(ISBLANK(Paramètres!$B102),"",COUNTIF(Codes!AW103,1))</f>
        <v/>
      </c>
      <c r="AV96" s="54" t="str">
        <f>IF(ISBLANK(Paramètres!$B102),"",COUNTIF(Codes!AX103,1))</f>
        <v/>
      </c>
      <c r="AW96" s="54" t="str">
        <f>IF(ISBLANK(Paramètres!$B102),"",COUNTIF(Codes!AY103,1))</f>
        <v/>
      </c>
      <c r="AX96" s="54" t="str">
        <f>IF(ISBLANK(Paramètres!$B102),"",COUNTIF(Codes!AZ103,1))</f>
        <v/>
      </c>
      <c r="AY96" s="54" t="str">
        <f>IF(ISBLANK(Paramètres!$B102),"",COUNTIF(Codes!BA103,1))</f>
        <v/>
      </c>
      <c r="AZ96" s="54" t="str">
        <f>IF(ISBLANK(Paramètres!$B102),"",COUNTIF(Codes!BB103,1))</f>
        <v/>
      </c>
      <c r="BA96" s="54" t="str">
        <f>IF(ISBLANK(Paramètres!$B102),"",COUNTIF(Codes!BC103,1))</f>
        <v/>
      </c>
      <c r="BB96" s="54" t="str">
        <f>IF(ISBLANK(Paramètres!$B102),"",COUNTIF(Codes!BD103,1))</f>
        <v/>
      </c>
      <c r="BC96" s="54" t="str">
        <f>IF(ISBLANK(Paramètres!$B102),"",COUNTIF(Codes!BE103,1))</f>
        <v/>
      </c>
      <c r="BD96" s="54" t="str">
        <f>IF(ISBLANK(Paramètres!$B102),"",COUNTIF(Codes!BF103,1))</f>
        <v/>
      </c>
      <c r="BE96" s="54" t="str">
        <f>IF(ISBLANK(Paramètres!$B102),"",COUNTIF(Codes!BG103,1))</f>
        <v/>
      </c>
      <c r="BF96" s="54" t="str">
        <f>IF(ISBLANK(Paramètres!$B102),"",COUNTIF(Codes!BH103,1))</f>
        <v/>
      </c>
      <c r="BG96" s="54" t="str">
        <f>IF(ISBLANK(Paramètres!$B102),"",COUNTIF(Codes!BI103,1))</f>
        <v/>
      </c>
      <c r="BH96" s="54" t="str">
        <f>IF(ISBLANK(Paramètres!$B102),"",COUNTIF(Codes!BJ103,1))</f>
        <v/>
      </c>
      <c r="BI96" s="54" t="str">
        <f>IF(ISBLANK(Paramètres!$B102),"",COUNTIF(Codes!BK103,1))</f>
        <v/>
      </c>
      <c r="BJ96" s="54" t="str">
        <f>IF(ISBLANK(Paramètres!$B102),"",COUNTIF(Codes!BL103,1))</f>
        <v/>
      </c>
      <c r="BK96" s="54" t="str">
        <f>IF(ISBLANK(Paramètres!$B102),"",COUNTIF(Codes!BM103,1))</f>
        <v/>
      </c>
      <c r="BL96" s="54" t="str">
        <f>IF(ISBLANK(Paramètres!$B102),"",COUNTIF(Codes!BN103,1))</f>
        <v/>
      </c>
      <c r="BM96" s="54" t="str">
        <f>IF(ISBLANK(Paramètres!$B102),"",COUNTIF(Codes!BO103,1))</f>
        <v/>
      </c>
      <c r="BN96" s="54" t="str">
        <f>IF(ISBLANK(Paramètres!$B102),"",COUNTIF(Codes!BP103,1))</f>
        <v/>
      </c>
      <c r="BO96" s="54" t="str">
        <f>IF(ISBLANK(Paramètres!$B102),"",COUNTIF(Codes!BQ103,1))</f>
        <v/>
      </c>
      <c r="BP96" s="54" t="str">
        <f>IF(ISBLANK(Paramètres!$B102),"",COUNTIF(Codes!BR103,1))</f>
        <v/>
      </c>
      <c r="BQ96" s="54" t="str">
        <f>IF(ISBLANK(Paramètres!$B102),"",COUNTIF(Codes!BS103,1))</f>
        <v/>
      </c>
      <c r="BR96" s="54" t="str">
        <f>IF(ISBLANK(Paramètres!$B102),"",COUNTIF(Codes!BT103,1))</f>
        <v/>
      </c>
      <c r="BS96" s="54" t="str">
        <f>IF(ISBLANK(Paramètres!$B102),"",COUNTIF(Codes!BU103,1))</f>
        <v/>
      </c>
      <c r="BT96" s="54" t="str">
        <f>IF(ISBLANK(Paramètres!$B102),"",COUNTIF(Codes!BV103,1))</f>
        <v/>
      </c>
      <c r="BU96" s="54" t="str">
        <f>IF(ISBLANK(Paramètres!$B102),"",COUNTIF(Codes!BW103,1))</f>
        <v/>
      </c>
      <c r="BV96" s="54" t="str">
        <f>IF(ISBLANK(Paramètres!$B102),"",COUNTIF(Codes!BX103,1))</f>
        <v/>
      </c>
      <c r="BW96" s="54" t="str">
        <f>IF(ISBLANK(Paramètres!$B102),"",COUNTIF(Codes!BY103,1))</f>
        <v/>
      </c>
      <c r="BX96" s="54" t="str">
        <f>IF(ISBLANK(Paramètres!$B102),"",COUNTIF(Codes!BZ103,1))</f>
        <v/>
      </c>
      <c r="BY96" s="54" t="str">
        <f>IF(ISBLANK(Paramètres!$B102),"",COUNTIF(Codes!CA103,1))</f>
        <v/>
      </c>
      <c r="BZ96" s="54" t="str">
        <f>IF(ISBLANK(Paramètres!$B102),"",COUNTIF(Codes!CB103,1))</f>
        <v/>
      </c>
      <c r="CA96" s="54" t="str">
        <f>IF(ISBLANK(Paramètres!$B102),"",COUNTIF(Codes!CC103,1))</f>
        <v/>
      </c>
      <c r="CB96" s="54" t="str">
        <f>IF(ISBLANK(Paramètres!$B102),"",COUNTIF(Codes!CD103,1))</f>
        <v/>
      </c>
      <c r="CC96" s="54" t="str">
        <f>IF(ISBLANK(Paramètres!$B102),"",COUNTIF(Codes!CE103,1))</f>
        <v/>
      </c>
      <c r="CD96" s="54" t="str">
        <f>IF(ISBLANK(Paramètres!$B102),"",COUNTIF(Codes!CF103,1))</f>
        <v/>
      </c>
      <c r="CE96" s="54" t="str">
        <f>IF(ISBLANK(Paramètres!$B102),"",COUNTIF(Codes!CG103,1))</f>
        <v/>
      </c>
      <c r="CF96" s="54" t="str">
        <f>IF(ISBLANK(Paramètres!$B102),"",COUNTIF(Codes!CH103,1))</f>
        <v/>
      </c>
      <c r="CG96" s="54" t="str">
        <f>IF(ISBLANK(Paramètres!$B102),"",COUNTIF(Codes!CI103,1))</f>
        <v/>
      </c>
      <c r="CH96" s="54" t="str">
        <f>IF(ISBLANK(Paramètres!$B102),"",COUNTIF(Codes!CJ103,1))</f>
        <v/>
      </c>
      <c r="CI96" s="54" t="str">
        <f>IF(ISBLANK(Paramètres!$B102),"",COUNTIF(Codes!CK103,1))</f>
        <v/>
      </c>
      <c r="CJ96" s="54" t="str">
        <f>IF(ISBLANK(Paramètres!$B102),"",COUNTIF(Codes!CL103,1))</f>
        <v/>
      </c>
      <c r="CK96" s="54" t="str">
        <f>IF(ISBLANK(Paramètres!$B102),"",COUNTIF(Codes!CM103,1))</f>
        <v/>
      </c>
      <c r="CL96" s="54" t="str">
        <f>IF(ISBLANK(Paramètres!$B102),"",COUNTIF(Codes!CN103,1))</f>
        <v/>
      </c>
      <c r="CM96" s="54" t="str">
        <f>IF(ISBLANK(Paramètres!$B102),"",COUNTIF(Codes!CO103,1))</f>
        <v/>
      </c>
      <c r="CN96" s="54" t="str">
        <f>IF(ISBLANK(Paramètres!$B102),"",COUNTIF(Codes!CP103,1))</f>
        <v/>
      </c>
      <c r="CO96" s="54" t="str">
        <f>IF(ISBLANK(Paramètres!$B102),"",COUNTIF(Codes!CQ103,1))</f>
        <v/>
      </c>
      <c r="CP96" s="54" t="str">
        <f>IF(ISBLANK(Paramètres!$B102),"",COUNTIF(Codes!CR103,1))</f>
        <v/>
      </c>
      <c r="CQ96" s="54" t="str">
        <f>IF(ISBLANK(Paramètres!$B102),"",COUNTIF(Codes!CS103,1))</f>
        <v/>
      </c>
      <c r="CR96" s="54" t="str">
        <f>IF(ISBLANK(Paramètres!$B102),"",COUNTIF(Codes!CT103,1))</f>
        <v/>
      </c>
      <c r="CS96" s="54" t="str">
        <f>IF(ISBLANK(Paramètres!$B102),"",COUNTIF(Codes!CU103,1))</f>
        <v/>
      </c>
      <c r="CT96" s="54" t="str">
        <f>IF(ISBLANK(Paramètres!$B102),"",COUNTIF(Codes!CV103,1))</f>
        <v/>
      </c>
      <c r="CU96" s="54" t="str">
        <f>IF(ISBLANK(Paramètres!$B102),"",COUNTIF(Codes!CW103,1))</f>
        <v/>
      </c>
      <c r="CV96" s="54" t="str">
        <f>IF(ISBLANK(Paramètres!$B102),"",COUNTIF(Codes!CX103,1))</f>
        <v/>
      </c>
      <c r="CW96" s="54" t="str">
        <f>IF(ISBLANK(Paramètres!$B102),"",COUNTIF(Codes!CY103,1))</f>
        <v/>
      </c>
      <c r="CX96" s="54" t="str">
        <f>IF(ISBLANK(Paramètres!$B102),"",COUNTIF(Codes!CZ103,1))</f>
        <v/>
      </c>
      <c r="CY96" s="54" t="str">
        <f>IF(ISBLANK(Paramètres!$B102),"",COUNTIF(Codes!DA103,1))</f>
        <v/>
      </c>
      <c r="CZ96" s="54" t="str">
        <f>IF(ISBLANK(Paramètres!$B102),"",COUNTIF(Codes!DB103,1))</f>
        <v/>
      </c>
      <c r="DA96" s="54" t="str">
        <f>IF(ISBLANK(Paramètres!$B102),"",COUNTIF(Codes!DC103,1))</f>
        <v/>
      </c>
      <c r="DB96" s="54" t="str">
        <f>IF(ISBLANK(Paramètres!$B102),"",COUNTIF(Codes!DD103,1))</f>
        <v/>
      </c>
      <c r="DC96" s="54" t="str">
        <f>IF(ISBLANK(Paramètres!$B102),"",COUNTIF(Codes!DE103,1))</f>
        <v/>
      </c>
      <c r="DD96" s="54" t="str">
        <f>IF(ISBLANK(Paramètres!$B102),"",COUNTIF(Codes!DF103,1))</f>
        <v/>
      </c>
      <c r="DE96" s="54" t="str">
        <f>IF(ISBLANK(Paramètres!$B102),"",COUNTIF(Codes!DG103,1))</f>
        <v/>
      </c>
      <c r="DF96" s="54" t="str">
        <f>IF(ISBLANK(Paramètres!$B102),"",COUNTIF(Codes!DH103,1))</f>
        <v/>
      </c>
      <c r="DG96" s="54" t="str">
        <f>IF(ISBLANK(Paramètres!$B102),"",COUNTIF(Codes!DI103,1))</f>
        <v/>
      </c>
      <c r="DH96" s="54" t="str">
        <f>IF(ISBLANK(Paramètres!$B102),"",COUNTIF(Codes!DJ103,1))</f>
        <v/>
      </c>
      <c r="DI96" s="54" t="str">
        <f>IF(ISBLANK(Paramètres!$B102),"",COUNTIF(Codes!DK103,1))</f>
        <v/>
      </c>
      <c r="DJ96" s="54" t="str">
        <f>IF(ISBLANK(Paramètres!$B102),"",COUNTIF(Codes!DL103,1))</f>
        <v/>
      </c>
      <c r="DK96" s="54" t="str">
        <f>IF(ISBLANK(Paramètres!$B102),"",COUNTIF(Codes!DM103,1))</f>
        <v/>
      </c>
      <c r="DL96" s="54" t="str">
        <f>IF(ISBLANK(Paramètres!$B102),"",COUNTIF(Codes!DN103,1))</f>
        <v/>
      </c>
      <c r="DM96" s="54" t="str">
        <f>IF(ISBLANK(Paramètres!$B102),"",COUNTIF(Codes!DO103,1))</f>
        <v/>
      </c>
      <c r="DN96" s="54" t="str">
        <f>IF(ISBLANK(Paramètres!$B102),"",COUNTIF(Codes!DP103,1))</f>
        <v/>
      </c>
      <c r="DO96" s="54" t="str">
        <f>IF(ISBLANK(Paramètres!$B102),"",COUNTIF(Codes!DQ103,1))</f>
        <v/>
      </c>
      <c r="DP96" s="54" t="str">
        <f>IF(ISBLANK(Paramètres!$B102),"",COUNTIF(Codes!DR103,1))</f>
        <v/>
      </c>
      <c r="DQ96" s="54" t="str">
        <f>IF(ISBLANK(Paramètres!$B102),"",COUNTIF(Codes!DS103,1))</f>
        <v/>
      </c>
      <c r="DR96" s="54" t="str">
        <f>IF(ISBLANK(Paramètres!$B102),"",COUNTIF(Codes!DT103,1))</f>
        <v/>
      </c>
      <c r="DS96" s="54" t="str">
        <f>IF(ISBLANK(Paramètres!$B102),"",COUNTIF(Codes!DU103,1))</f>
        <v/>
      </c>
      <c r="DT96" s="54" t="str">
        <f>IF(ISBLANK(Paramètres!$B102),"",COUNTIF(Codes!DV103,1))</f>
        <v/>
      </c>
      <c r="DU96" s="54" t="str">
        <f>IF(ISBLANK(Paramètres!$B102),"",COUNTIF(Codes!DW103,1))</f>
        <v/>
      </c>
      <c r="DV96" s="54" t="str">
        <f>IF(ISBLANK(Paramètres!$B102),"",COUNTIF(Codes!DX103,1))</f>
        <v/>
      </c>
      <c r="DW96" s="54" t="str">
        <f>IF(ISBLANK(Paramètres!$B102),"",COUNTIF(Codes!DY103,1))</f>
        <v/>
      </c>
      <c r="DX96" s="54" t="str">
        <f>IF(ISBLANK(Paramètres!$B102),"",COUNTIF(Codes!DZ103,1))</f>
        <v/>
      </c>
      <c r="DY96" s="54" t="str">
        <f>IF(ISBLANK(Paramètres!$B102),"",COUNTIF(Codes!EA103,1))</f>
        <v/>
      </c>
      <c r="DZ96" s="54" t="str">
        <f>IF(ISBLANK(Paramètres!$B102),"",COUNTIF(Codes!EB103,1))</f>
        <v/>
      </c>
      <c r="EA96" s="54" t="str">
        <f>IF(ISBLANK(Paramètres!$B102),"",COUNTIF(Codes!EC103,1))</f>
        <v/>
      </c>
      <c r="EB96" s="54" t="str">
        <f>IF(ISBLANK(Paramètres!$B102),"",COUNTIF(Codes!ED103,1))</f>
        <v/>
      </c>
      <c r="EC96" s="54" t="str">
        <f>IF(ISBLANK(Paramètres!$B102),"",COUNTIF(Codes!EE103,1))</f>
        <v/>
      </c>
      <c r="ED96" s="54" t="str">
        <f>IF(ISBLANK(Paramètres!$B102),"",COUNTIF(Codes!EF103,1))</f>
        <v/>
      </c>
      <c r="EE96" s="54" t="str">
        <f>IF(ISBLANK(Paramètres!$B102),"",COUNTIF(Codes!EG103,1))</f>
        <v/>
      </c>
      <c r="EF96" s="54" t="str">
        <f>IF(ISBLANK(Paramètres!$B102),"",COUNTIF(Codes!EH103,1))</f>
        <v/>
      </c>
      <c r="EG96" s="54" t="str">
        <f>IF(ISBLANK(Paramètres!$B102),"",COUNTIF(Codes!EI103,1))</f>
        <v/>
      </c>
      <c r="EH96" s="54" t="str">
        <f>IF(ISBLANK(Paramètres!$B102),"",COUNTIF(Codes!EJ103,1))</f>
        <v/>
      </c>
      <c r="EI96" s="54" t="str">
        <f>IF(ISBLANK(Paramètres!$B102),"",COUNTIF(Codes!EK103,1))</f>
        <v/>
      </c>
      <c r="EJ96" s="54" t="str">
        <f>IF(ISBLANK(Paramètres!$B102),"",COUNTIF(Codes!EL103,1))</f>
        <v/>
      </c>
      <c r="EK96" s="54" t="str">
        <f>IF(ISBLANK(Paramètres!$B102),"",COUNTIF(Codes!EM103,1))</f>
        <v/>
      </c>
      <c r="EL96" s="54" t="str">
        <f>IF(ISBLANK(Paramètres!$B102),"",COUNTIF(Codes!EN103,1))</f>
        <v/>
      </c>
      <c r="EM96" s="54" t="str">
        <f>IF(ISBLANK(Paramètres!$B102),"",COUNTIF(Codes!EO103,1))</f>
        <v/>
      </c>
      <c r="EN96" s="54" t="str">
        <f>IF(ISBLANK(Paramètres!$B102),"",COUNTIF(Codes!EP103,1))</f>
        <v/>
      </c>
      <c r="EO96" s="54" t="str">
        <f>IF(ISBLANK(Paramètres!$B102),"",COUNTIF(Codes!EQ103,1))</f>
        <v/>
      </c>
      <c r="EP96" s="54" t="str">
        <f>IF(ISBLANK(Paramètres!$B102),"",COUNTIF(Codes!ER103,1))</f>
        <v/>
      </c>
      <c r="EQ96" s="54" t="str">
        <f>IF(ISBLANK(Paramètres!$B102),"",COUNTIF(Codes!ES103,1))</f>
        <v/>
      </c>
      <c r="ER96" s="54" t="str">
        <f>IF(ISBLANK(Paramètres!$B102),"",COUNTIF(Codes!ET103,1))</f>
        <v/>
      </c>
      <c r="ES96" s="54" t="str">
        <f>IF(ISBLANK(Paramètres!$B102),"",COUNTIF(Codes!EU103,1))</f>
        <v/>
      </c>
      <c r="ET96" s="54" t="str">
        <f>IF(ISBLANK(Paramètres!$B102),"",COUNTIF(Codes!EV103,1))</f>
        <v/>
      </c>
      <c r="EU96" s="54" t="str">
        <f>IF(ISBLANK(Paramètres!$B102),"",COUNTIF(Codes!EW103,1))</f>
        <v/>
      </c>
      <c r="EV96" s="54" t="str">
        <f>IF(ISBLANK(Paramètres!$B102),"",COUNTIF(Codes!EX103,1))</f>
        <v/>
      </c>
      <c r="EW96" s="54" t="str">
        <f>IF(ISBLANK(Paramètres!$B102),"",COUNTIF(Codes!EY103,1))</f>
        <v/>
      </c>
      <c r="EX96" s="54" t="str">
        <f>IF(ISBLANK(Paramètres!$B102),"",COUNTIF(Codes!EZ103,1))</f>
        <v/>
      </c>
      <c r="EY96" s="54" t="str">
        <f>IF(ISBLANK(Paramètres!$B102),"",COUNTIF(Codes!FA103,1))</f>
        <v/>
      </c>
      <c r="EZ96" s="54" t="str">
        <f>IF(ISBLANK(Paramètres!$B102),"",COUNTIF(Codes!FB103,1))</f>
        <v/>
      </c>
      <c r="FA96" s="54" t="str">
        <f>IF(ISBLANK(Paramètres!$B102),"",COUNTIF(Codes!FC103,1))</f>
        <v/>
      </c>
      <c r="FB96" s="54" t="str">
        <f>IF(ISBLANK(Paramètres!$B102),"",COUNTIF(Codes!FD103,1))</f>
        <v/>
      </c>
      <c r="FC96" s="54" t="str">
        <f>IF(ISBLANK(Paramètres!$B102),"",COUNTIF(Codes!FE103,1))</f>
        <v/>
      </c>
      <c r="FD96" s="54" t="str">
        <f>IF(ISBLANK(Paramètres!$B102),"",COUNTIF(Codes!FF103,1))</f>
        <v/>
      </c>
      <c r="FE96" s="54" t="str">
        <f>IF(ISBLANK(Paramètres!$B102),"",COUNTIF(Codes!FG103,1))</f>
        <v/>
      </c>
      <c r="FF96" s="54" t="str">
        <f>IF(ISBLANK(Paramètres!$B102),"",COUNTIF(Codes!FH103,1))</f>
        <v/>
      </c>
      <c r="FG96" s="54" t="str">
        <f>IF(ISBLANK(Paramètres!$B102),"",COUNTIF(Codes!FI103,1))</f>
        <v/>
      </c>
      <c r="FH96" s="54" t="str">
        <f>IF(ISBLANK(Paramètres!$B102),"",COUNTIF(Codes!FJ103,1))</f>
        <v/>
      </c>
      <c r="FI96" s="54" t="str">
        <f>IF(ISBLANK(Paramètres!$B102),"",COUNTIF(Codes!FK103,1))</f>
        <v/>
      </c>
      <c r="FJ96" s="54" t="str">
        <f>IF(ISBLANK(Paramètres!$B102),"",COUNTIF(Codes!FL103,1))</f>
        <v/>
      </c>
      <c r="FK96" s="54" t="str">
        <f>IF(ISBLANK(Paramètres!$B102),"",COUNTIF(Codes!FM103,1))</f>
        <v/>
      </c>
      <c r="FL96" s="54" t="str">
        <f>IF(ISBLANK(Paramètres!$B102),"",COUNTIF(Codes!FN103,1))</f>
        <v/>
      </c>
      <c r="FM96" s="54" t="str">
        <f>IF(ISBLANK(Paramètres!$B102),"",COUNTIF(Codes!FO103,1))</f>
        <v/>
      </c>
      <c r="FN96" s="54" t="str">
        <f>IF(ISBLANK(Paramètres!$B102),"",COUNTIF(Codes!FP103,1))</f>
        <v/>
      </c>
      <c r="FO96" s="54" t="str">
        <f>IF(ISBLANK(Paramètres!$B102),"",COUNTIF(Codes!FQ103,1))</f>
        <v/>
      </c>
      <c r="FP96" s="54" t="str">
        <f>IF(ISBLANK(Paramètres!$B102),"",COUNTIF(Codes!FR103,1))</f>
        <v/>
      </c>
      <c r="FQ96" s="54" t="str">
        <f>IF(ISBLANK(Paramètres!$B102),"",COUNTIF(Codes!FS103,1))</f>
        <v/>
      </c>
      <c r="FR96" s="54" t="str">
        <f>IF(ISBLANK(Paramètres!$B102),"",COUNTIF(Codes!FT103,1))</f>
        <v/>
      </c>
      <c r="FS96" s="54" t="str">
        <f>IF(ISBLANK(Paramètres!$B102),"",COUNTIF(Codes!FU103,1))</f>
        <v/>
      </c>
      <c r="FT96" s="54" t="str">
        <f>IF(ISBLANK(Paramètres!$B102),"",COUNTIF(Codes!FV103,1))</f>
        <v/>
      </c>
      <c r="FU96" s="54" t="str">
        <f>IF(ISBLANK(Paramètres!$B102),"",COUNTIF(Codes!FW103,1))</f>
        <v/>
      </c>
      <c r="FV96" s="54" t="str">
        <f>IF(ISBLANK(Paramètres!$B102),"",COUNTIF(Codes!FX103,1))</f>
        <v/>
      </c>
      <c r="FW96" s="54" t="str">
        <f>IF(ISBLANK(Paramètres!$B102),"",COUNTIF(Codes!FY103,1))</f>
        <v/>
      </c>
      <c r="FX96" s="54" t="str">
        <f>IF(ISBLANK(Paramètres!$B102),"",COUNTIF(Codes!FZ103,1))</f>
        <v/>
      </c>
      <c r="FY96" s="54" t="str">
        <f>IF(ISBLANK(Paramètres!$B102),"",COUNTIF(Codes!GA103,1))</f>
        <v/>
      </c>
      <c r="FZ96" s="54" t="str">
        <f>IF(ISBLANK(Paramètres!$B102),"",COUNTIF(Codes!GB103,1))</f>
        <v/>
      </c>
      <c r="GA96" s="54" t="str">
        <f>IF(ISBLANK(Paramètres!$B102),"",COUNTIF(Codes!GC103,1))</f>
        <v/>
      </c>
      <c r="GB96" s="54" t="str">
        <f>IF(ISBLANK(Paramètres!$B102),"",COUNTIF(Codes!GD103,1))</f>
        <v/>
      </c>
      <c r="GC96" s="54" t="str">
        <f>IF(ISBLANK(Paramètres!$B102),"",COUNTIF(Codes!GE103,1))</f>
        <v/>
      </c>
      <c r="GD96" s="54" t="str">
        <f>IF(ISBLANK(Paramètres!$B102),"",COUNTIF(Codes!GF103,1))</f>
        <v/>
      </c>
      <c r="GE96" s="54" t="str">
        <f>IF(ISBLANK(Paramètres!$B102),"",COUNTIF(Codes!GG103,1))</f>
        <v/>
      </c>
      <c r="GF96" s="54" t="str">
        <f>IF(ISBLANK(Paramètres!$B102),"",COUNTIF(Codes!GH103,1))</f>
        <v/>
      </c>
      <c r="GG96" s="54" t="str">
        <f>IF(ISBLANK(Paramètres!$B102),"",COUNTIF(Codes!GI103,1))</f>
        <v/>
      </c>
      <c r="GH96" s="54" t="str">
        <f>IF(ISBLANK(Paramètres!$B102),"",COUNTIF(Codes!GJ103,1))</f>
        <v/>
      </c>
      <c r="GI96" s="54" t="str">
        <f>IF(ISBLANK(Paramètres!$B102),"",COUNTIF(Codes!GK103,1))</f>
        <v/>
      </c>
      <c r="GJ96" s="54" t="str">
        <f>IF(ISBLANK(Paramètres!$B102),"",COUNTIF(Codes!GL103,1))</f>
        <v/>
      </c>
      <c r="GK96" s="54" t="str">
        <f>IF(ISBLANK(Paramètres!$B102),"",COUNTIF(Codes!GM103,1))</f>
        <v/>
      </c>
      <c r="GL96" s="54" t="str">
        <f>IF(ISBLANK(Paramètres!$B102),"",COUNTIF(Codes!GN103,1))</f>
        <v/>
      </c>
      <c r="GM96" s="54" t="str">
        <f>IF(ISBLANK(Paramètres!B102),"",AVERAGE(B96:CX96))</f>
        <v/>
      </c>
      <c r="GN96" s="54" t="str">
        <f>IF(ISBLANK(Paramètres!B102),"",AVERAGE(CY96:GL96))</f>
        <v/>
      </c>
      <c r="GO96" s="54" t="str">
        <f>IF(ISBLANK(Paramètres!B102),"",AVERAGE(C96:GL96))</f>
        <v/>
      </c>
      <c r="GP96" s="54" t="str">
        <f>IF(ISBLANK(Paramètres!B102),"",AVERAGE(CY96:DZ96))</f>
        <v/>
      </c>
      <c r="GQ96" s="54" t="str">
        <f>IF(ISBLANK(Paramètres!B102),"",AVERAGE(EA96:FK96))</f>
        <v/>
      </c>
      <c r="GR96" s="54" t="str">
        <f>IF(ISBLANK(Paramètres!B102),"",AVERAGE(FL96:FW96))</f>
        <v/>
      </c>
      <c r="GS96" s="54" t="str">
        <f>IF(ISBLANK(Paramètres!B102),"",AVERAGE(FX96:GL96))</f>
        <v/>
      </c>
      <c r="GT96" s="54" t="str">
        <f>IF(ISBLANK(Paramètres!B102),"",AVERAGE(Calculs!M96:R96,Calculs!AN96:AY96,Calculs!BE96:BI96,Calculs!BT96:BX96,Calculs!CD96:CO96))</f>
        <v/>
      </c>
      <c r="GU96" s="54" t="str">
        <f>IF(ISBLANK(Paramètres!B102),"",AVERAGE(Calculs!AI96:AM96,Calculs!BJ96:BP96,Calculs!BY96:CC96))</f>
        <v/>
      </c>
      <c r="GV96" s="54" t="str">
        <f>IF(ISBLANK(Paramètres!B102),"",AVERAGE(Calculs!B96:L96,Calculs!S96:AH96,Calculs!AZ96:BD96,Calculs!BQ96:BS96))</f>
        <v/>
      </c>
      <c r="GW96" s="54" t="str">
        <f>IF(ISBLANK(Paramètres!B102),"",AVERAGE(CP96:CX96))</f>
        <v/>
      </c>
    </row>
    <row r="97" spans="1:205" s="23" customFormat="1" ht="24" customHeight="1" thickBot="1" x14ac:dyDescent="0.4">
      <c r="A97" s="266" t="str">
        <f>Codes!C104</f>
        <v/>
      </c>
      <c r="B97" s="54" t="str">
        <f>IF(ISBLANK(Paramètres!$B103),"",COUNTIF(Codes!D104,1))</f>
        <v/>
      </c>
      <c r="C97" s="54" t="str">
        <f>IF(ISBLANK(Paramètres!$B103),"",COUNTIF(Codes!E104,1))</f>
        <v/>
      </c>
      <c r="D97" s="54" t="str">
        <f>IF(ISBLANK(Paramètres!$B103),"",COUNTIF(Codes!F104,1))</f>
        <v/>
      </c>
      <c r="E97" s="54" t="str">
        <f>IF(ISBLANK(Paramètres!$B103),"",COUNTIF(Codes!G104,1))</f>
        <v/>
      </c>
      <c r="F97" s="54" t="str">
        <f>IF(ISBLANK(Paramètres!$B103),"",COUNTIF(Codes!H104,1))</f>
        <v/>
      </c>
      <c r="G97" s="54" t="str">
        <f>IF(ISBLANK(Paramètres!$B103),"",COUNTIF(Codes!I104,1))</f>
        <v/>
      </c>
      <c r="H97" s="54" t="str">
        <f>IF(ISBLANK(Paramètres!$B103),"",COUNTIF(Codes!J104,1))</f>
        <v/>
      </c>
      <c r="I97" s="54" t="str">
        <f>IF(ISBLANK(Paramètres!$B103),"",COUNTIF(Codes!K104,1))</f>
        <v/>
      </c>
      <c r="J97" s="54" t="str">
        <f>IF(ISBLANK(Paramètres!$B103),"",COUNTIF(Codes!L104,1))</f>
        <v/>
      </c>
      <c r="K97" s="54" t="str">
        <f>IF(ISBLANK(Paramètres!$B103),"",COUNTIF(Codes!M104,1))</f>
        <v/>
      </c>
      <c r="L97" s="54" t="str">
        <f>IF(ISBLANK(Paramètres!$B103),"",COUNTIF(Codes!N104,1))</f>
        <v/>
      </c>
      <c r="M97" s="54" t="str">
        <f>IF(ISBLANK(Paramètres!$B103),"",COUNTIF(Codes!O104,1))</f>
        <v/>
      </c>
      <c r="N97" s="54" t="str">
        <f>IF(ISBLANK(Paramètres!$B103),"",COUNTIF(Codes!P104,1))</f>
        <v/>
      </c>
      <c r="O97" s="54" t="str">
        <f>IF(ISBLANK(Paramètres!$B103),"",COUNTIF(Codes!Q104,1))</f>
        <v/>
      </c>
      <c r="P97" s="54" t="str">
        <f>IF(ISBLANK(Paramètres!$B103),"",COUNTIF(Codes!R104,1))</f>
        <v/>
      </c>
      <c r="Q97" s="54" t="str">
        <f>IF(ISBLANK(Paramètres!$B103),"",COUNTIF(Codes!S104,1))</f>
        <v/>
      </c>
      <c r="R97" s="54" t="str">
        <f>IF(ISBLANK(Paramètres!$B103),"",COUNTIF(Codes!T104,1))</f>
        <v/>
      </c>
      <c r="S97" s="54" t="str">
        <f>IF(ISBLANK(Paramètres!$B103),"",COUNTIF(Codes!U104,1))</f>
        <v/>
      </c>
      <c r="T97" s="54" t="str">
        <f>IF(ISBLANK(Paramètres!$B103),"",COUNTIF(Codes!V104,1))</f>
        <v/>
      </c>
      <c r="U97" s="54" t="str">
        <f>IF(ISBLANK(Paramètres!$B103),"",COUNTIF(Codes!W104,1))</f>
        <v/>
      </c>
      <c r="V97" s="54" t="str">
        <f>IF(ISBLANK(Paramètres!$B103),"",COUNTIF(Codes!X104,1))</f>
        <v/>
      </c>
      <c r="W97" s="54" t="str">
        <f>IF(ISBLANK(Paramètres!$B103),"",COUNTIF(Codes!Y104,1))</f>
        <v/>
      </c>
      <c r="X97" s="54" t="str">
        <f>IF(ISBLANK(Paramètres!$B103),"",COUNTIF(Codes!Z104,1))</f>
        <v/>
      </c>
      <c r="Y97" s="54" t="str">
        <f>IF(ISBLANK(Paramètres!$B103),"",COUNTIF(Codes!AA104,1))</f>
        <v/>
      </c>
      <c r="Z97" s="54" t="str">
        <f>IF(ISBLANK(Paramètres!$B103),"",COUNTIF(Codes!AB104,1))</f>
        <v/>
      </c>
      <c r="AA97" s="54" t="str">
        <f>IF(ISBLANK(Paramètres!$B103),"",COUNTIF(Codes!AC104,1))</f>
        <v/>
      </c>
      <c r="AB97" s="54" t="str">
        <f>IF(ISBLANK(Paramètres!$B103),"",COUNTIF(Codes!AD104,1))</f>
        <v/>
      </c>
      <c r="AC97" s="54" t="str">
        <f>IF(ISBLANK(Paramètres!$B103),"",COUNTIF(Codes!AE104,1))</f>
        <v/>
      </c>
      <c r="AD97" s="54" t="str">
        <f>IF(ISBLANK(Paramètres!$B103),"",COUNTIF(Codes!AF104,1))</f>
        <v/>
      </c>
      <c r="AE97" s="54" t="str">
        <f>IF(ISBLANK(Paramètres!$B103),"",COUNTIF(Codes!AG104,1))</f>
        <v/>
      </c>
      <c r="AF97" s="54" t="str">
        <f>IF(ISBLANK(Paramètres!$B103),"",COUNTIF(Codes!AH104,1))</f>
        <v/>
      </c>
      <c r="AG97" s="54" t="str">
        <f>IF(ISBLANK(Paramètres!$B103),"",COUNTIF(Codes!AI104,1))</f>
        <v/>
      </c>
      <c r="AH97" s="54" t="str">
        <f>IF(ISBLANK(Paramètres!$B103),"",COUNTIF(Codes!AJ104,1))</f>
        <v/>
      </c>
      <c r="AI97" s="54" t="str">
        <f>IF(ISBLANK(Paramètres!$B103),"",COUNTIF(Codes!AK104,1))</f>
        <v/>
      </c>
      <c r="AJ97" s="54" t="str">
        <f>IF(ISBLANK(Paramètres!$B103),"",COUNTIF(Codes!AL104,1))</f>
        <v/>
      </c>
      <c r="AK97" s="54" t="str">
        <f>IF(ISBLANK(Paramètres!$B103),"",COUNTIF(Codes!AM104,1))</f>
        <v/>
      </c>
      <c r="AL97" s="54" t="str">
        <f>IF(ISBLANK(Paramètres!$B103),"",COUNTIF(Codes!AN104,1))</f>
        <v/>
      </c>
      <c r="AM97" s="54" t="str">
        <f>IF(ISBLANK(Paramètres!$B103),"",COUNTIF(Codes!AO104,1))</f>
        <v/>
      </c>
      <c r="AN97" s="54" t="str">
        <f>IF(ISBLANK(Paramètres!$B103),"",COUNTIF(Codes!AP104,1))</f>
        <v/>
      </c>
      <c r="AO97" s="54" t="str">
        <f>IF(ISBLANK(Paramètres!$B103),"",COUNTIF(Codes!AQ104,1))</f>
        <v/>
      </c>
      <c r="AP97" s="54" t="str">
        <f>IF(ISBLANK(Paramètres!$B103),"",COUNTIF(Codes!AR104,1))</f>
        <v/>
      </c>
      <c r="AQ97" s="54" t="str">
        <f>IF(ISBLANK(Paramètres!$B103),"",COUNTIF(Codes!AS104,1))</f>
        <v/>
      </c>
      <c r="AR97" s="54" t="str">
        <f>IF(ISBLANK(Paramètres!$B103),"",COUNTIF(Codes!AT104,1))</f>
        <v/>
      </c>
      <c r="AS97" s="54" t="str">
        <f>IF(ISBLANK(Paramètres!$B103),"",COUNTIF(Codes!AU104,1))</f>
        <v/>
      </c>
      <c r="AT97" s="54" t="str">
        <f>IF(ISBLANK(Paramètres!$B103),"",COUNTIF(Codes!AV104,1))</f>
        <v/>
      </c>
      <c r="AU97" s="54" t="str">
        <f>IF(ISBLANK(Paramètres!$B103),"",COUNTIF(Codes!AW104,1))</f>
        <v/>
      </c>
      <c r="AV97" s="54" t="str">
        <f>IF(ISBLANK(Paramètres!$B103),"",COUNTIF(Codes!AX104,1))</f>
        <v/>
      </c>
      <c r="AW97" s="54" t="str">
        <f>IF(ISBLANK(Paramètres!$B103),"",COUNTIF(Codes!AY104,1))</f>
        <v/>
      </c>
      <c r="AX97" s="54" t="str">
        <f>IF(ISBLANK(Paramètres!$B103),"",COUNTIF(Codes!AZ104,1))</f>
        <v/>
      </c>
      <c r="AY97" s="54" t="str">
        <f>IF(ISBLANK(Paramètres!$B103),"",COUNTIF(Codes!BA104,1))</f>
        <v/>
      </c>
      <c r="AZ97" s="54" t="str">
        <f>IF(ISBLANK(Paramètres!$B103),"",COUNTIF(Codes!BB104,1))</f>
        <v/>
      </c>
      <c r="BA97" s="54" t="str">
        <f>IF(ISBLANK(Paramètres!$B103),"",COUNTIF(Codes!BC104,1))</f>
        <v/>
      </c>
      <c r="BB97" s="54" t="str">
        <f>IF(ISBLANK(Paramètres!$B103),"",COUNTIF(Codes!BD104,1))</f>
        <v/>
      </c>
      <c r="BC97" s="54" t="str">
        <f>IF(ISBLANK(Paramètres!$B103),"",COUNTIF(Codes!BE104,1))</f>
        <v/>
      </c>
      <c r="BD97" s="54" t="str">
        <f>IF(ISBLANK(Paramètres!$B103),"",COUNTIF(Codes!BF104,1))</f>
        <v/>
      </c>
      <c r="BE97" s="54" t="str">
        <f>IF(ISBLANK(Paramètres!$B103),"",COUNTIF(Codes!BG104,1))</f>
        <v/>
      </c>
      <c r="BF97" s="54" t="str">
        <f>IF(ISBLANK(Paramètres!$B103),"",COUNTIF(Codes!BH104,1))</f>
        <v/>
      </c>
      <c r="BG97" s="54" t="str">
        <f>IF(ISBLANK(Paramètres!$B103),"",COUNTIF(Codes!BI104,1))</f>
        <v/>
      </c>
      <c r="BH97" s="54" t="str">
        <f>IF(ISBLANK(Paramètres!$B103),"",COUNTIF(Codes!BJ104,1))</f>
        <v/>
      </c>
      <c r="BI97" s="54" t="str">
        <f>IF(ISBLANK(Paramètres!$B103),"",COUNTIF(Codes!BK104,1))</f>
        <v/>
      </c>
      <c r="BJ97" s="54" t="str">
        <f>IF(ISBLANK(Paramètres!$B103),"",COUNTIF(Codes!BL104,1))</f>
        <v/>
      </c>
      <c r="BK97" s="54" t="str">
        <f>IF(ISBLANK(Paramètres!$B103),"",COUNTIF(Codes!BM104,1))</f>
        <v/>
      </c>
      <c r="BL97" s="54" t="str">
        <f>IF(ISBLANK(Paramètres!$B103),"",COUNTIF(Codes!BN104,1))</f>
        <v/>
      </c>
      <c r="BM97" s="54" t="str">
        <f>IF(ISBLANK(Paramètres!$B103),"",COUNTIF(Codes!BO104,1))</f>
        <v/>
      </c>
      <c r="BN97" s="54" t="str">
        <f>IF(ISBLANK(Paramètres!$B103),"",COUNTIF(Codes!BP104,1))</f>
        <v/>
      </c>
      <c r="BO97" s="54" t="str">
        <f>IF(ISBLANK(Paramètres!$B103),"",COUNTIF(Codes!BQ104,1))</f>
        <v/>
      </c>
      <c r="BP97" s="54" t="str">
        <f>IF(ISBLANK(Paramètres!$B103),"",COUNTIF(Codes!BR104,1))</f>
        <v/>
      </c>
      <c r="BQ97" s="54" t="str">
        <f>IF(ISBLANK(Paramètres!$B103),"",COUNTIF(Codes!BS104,1))</f>
        <v/>
      </c>
      <c r="BR97" s="54" t="str">
        <f>IF(ISBLANK(Paramètres!$B103),"",COUNTIF(Codes!BT104,1))</f>
        <v/>
      </c>
      <c r="BS97" s="54" t="str">
        <f>IF(ISBLANK(Paramètres!$B103),"",COUNTIF(Codes!BU104,1))</f>
        <v/>
      </c>
      <c r="BT97" s="54" t="str">
        <f>IF(ISBLANK(Paramètres!$B103),"",COUNTIF(Codes!BV104,1))</f>
        <v/>
      </c>
      <c r="BU97" s="54" t="str">
        <f>IF(ISBLANK(Paramètres!$B103),"",COUNTIF(Codes!BW104,1))</f>
        <v/>
      </c>
      <c r="BV97" s="54" t="str">
        <f>IF(ISBLANK(Paramètres!$B103),"",COUNTIF(Codes!BX104,1))</f>
        <v/>
      </c>
      <c r="BW97" s="54" t="str">
        <f>IF(ISBLANK(Paramètres!$B103),"",COUNTIF(Codes!BY104,1))</f>
        <v/>
      </c>
      <c r="BX97" s="54" t="str">
        <f>IF(ISBLANK(Paramètres!$B103),"",COUNTIF(Codes!BZ104,1))</f>
        <v/>
      </c>
      <c r="BY97" s="54" t="str">
        <f>IF(ISBLANK(Paramètres!$B103),"",COUNTIF(Codes!CA104,1))</f>
        <v/>
      </c>
      <c r="BZ97" s="54" t="str">
        <f>IF(ISBLANK(Paramètres!$B103),"",COUNTIF(Codes!CB104,1))</f>
        <v/>
      </c>
      <c r="CA97" s="54" t="str">
        <f>IF(ISBLANK(Paramètres!$B103),"",COUNTIF(Codes!CC104,1))</f>
        <v/>
      </c>
      <c r="CB97" s="54" t="str">
        <f>IF(ISBLANK(Paramètres!$B103),"",COUNTIF(Codes!CD104,1))</f>
        <v/>
      </c>
      <c r="CC97" s="54" t="str">
        <f>IF(ISBLANK(Paramètres!$B103),"",COUNTIF(Codes!CE104,1))</f>
        <v/>
      </c>
      <c r="CD97" s="54" t="str">
        <f>IF(ISBLANK(Paramètres!$B103),"",COUNTIF(Codes!CF104,1))</f>
        <v/>
      </c>
      <c r="CE97" s="54" t="str">
        <f>IF(ISBLANK(Paramètres!$B103),"",COUNTIF(Codes!CG104,1))</f>
        <v/>
      </c>
      <c r="CF97" s="54" t="str">
        <f>IF(ISBLANK(Paramètres!$B103),"",COUNTIF(Codes!CH104,1))</f>
        <v/>
      </c>
      <c r="CG97" s="54" t="str">
        <f>IF(ISBLANK(Paramètres!$B103),"",COUNTIF(Codes!CI104,1))</f>
        <v/>
      </c>
      <c r="CH97" s="54" t="str">
        <f>IF(ISBLANK(Paramètres!$B103),"",COUNTIF(Codes!CJ104,1))</f>
        <v/>
      </c>
      <c r="CI97" s="54" t="str">
        <f>IF(ISBLANK(Paramètres!$B103),"",COUNTIF(Codes!CK104,1))</f>
        <v/>
      </c>
      <c r="CJ97" s="54" t="str">
        <f>IF(ISBLANK(Paramètres!$B103),"",COUNTIF(Codes!CL104,1))</f>
        <v/>
      </c>
      <c r="CK97" s="54" t="str">
        <f>IF(ISBLANK(Paramètres!$B103),"",COUNTIF(Codes!CM104,1))</f>
        <v/>
      </c>
      <c r="CL97" s="54" t="str">
        <f>IF(ISBLANK(Paramètres!$B103),"",COUNTIF(Codes!CN104,1))</f>
        <v/>
      </c>
      <c r="CM97" s="54" t="str">
        <f>IF(ISBLANK(Paramètres!$B103),"",COUNTIF(Codes!CO104,1))</f>
        <v/>
      </c>
      <c r="CN97" s="54" t="str">
        <f>IF(ISBLANK(Paramètres!$B103),"",COUNTIF(Codes!CP104,1))</f>
        <v/>
      </c>
      <c r="CO97" s="54" t="str">
        <f>IF(ISBLANK(Paramètres!$B103),"",COUNTIF(Codes!CQ104,1))</f>
        <v/>
      </c>
      <c r="CP97" s="54" t="str">
        <f>IF(ISBLANK(Paramètres!$B103),"",COUNTIF(Codes!CR104,1))</f>
        <v/>
      </c>
      <c r="CQ97" s="54" t="str">
        <f>IF(ISBLANK(Paramètres!$B103),"",COUNTIF(Codes!CS104,1))</f>
        <v/>
      </c>
      <c r="CR97" s="54" t="str">
        <f>IF(ISBLANK(Paramètres!$B103),"",COUNTIF(Codes!CT104,1))</f>
        <v/>
      </c>
      <c r="CS97" s="54" t="str">
        <f>IF(ISBLANK(Paramètres!$B103),"",COUNTIF(Codes!CU104,1))</f>
        <v/>
      </c>
      <c r="CT97" s="54" t="str">
        <f>IF(ISBLANK(Paramètres!$B103),"",COUNTIF(Codes!CV104,1))</f>
        <v/>
      </c>
      <c r="CU97" s="54" t="str">
        <f>IF(ISBLANK(Paramètres!$B103),"",COUNTIF(Codes!CW104,1))</f>
        <v/>
      </c>
      <c r="CV97" s="54" t="str">
        <f>IF(ISBLANK(Paramètres!$B103),"",COUNTIF(Codes!CX104,1))</f>
        <v/>
      </c>
      <c r="CW97" s="54" t="str">
        <f>IF(ISBLANK(Paramètres!$B103),"",COUNTIF(Codes!CY104,1))</f>
        <v/>
      </c>
      <c r="CX97" s="54" t="str">
        <f>IF(ISBLANK(Paramètres!$B103),"",COUNTIF(Codes!CZ104,1))</f>
        <v/>
      </c>
      <c r="CY97" s="54" t="str">
        <f>IF(ISBLANK(Paramètres!$B103),"",COUNTIF(Codes!DA104,1))</f>
        <v/>
      </c>
      <c r="CZ97" s="54" t="str">
        <f>IF(ISBLANK(Paramètres!$B103),"",COUNTIF(Codes!DB104,1))</f>
        <v/>
      </c>
      <c r="DA97" s="54" t="str">
        <f>IF(ISBLANK(Paramètres!$B103),"",COUNTIF(Codes!DC104,1))</f>
        <v/>
      </c>
      <c r="DB97" s="54" t="str">
        <f>IF(ISBLANK(Paramètres!$B103),"",COUNTIF(Codes!DD104,1))</f>
        <v/>
      </c>
      <c r="DC97" s="54" t="str">
        <f>IF(ISBLANK(Paramètres!$B103),"",COUNTIF(Codes!DE104,1))</f>
        <v/>
      </c>
      <c r="DD97" s="54" t="str">
        <f>IF(ISBLANK(Paramètres!$B103),"",COUNTIF(Codes!DF104,1))</f>
        <v/>
      </c>
      <c r="DE97" s="54" t="str">
        <f>IF(ISBLANK(Paramètres!$B103),"",COUNTIF(Codes!DG104,1))</f>
        <v/>
      </c>
      <c r="DF97" s="54" t="str">
        <f>IF(ISBLANK(Paramètres!$B103),"",COUNTIF(Codes!DH104,1))</f>
        <v/>
      </c>
      <c r="DG97" s="54" t="str">
        <f>IF(ISBLANK(Paramètres!$B103),"",COUNTIF(Codes!DI104,1))</f>
        <v/>
      </c>
      <c r="DH97" s="54" t="str">
        <f>IF(ISBLANK(Paramètres!$B103),"",COUNTIF(Codes!DJ104,1))</f>
        <v/>
      </c>
      <c r="DI97" s="54" t="str">
        <f>IF(ISBLANK(Paramètres!$B103),"",COUNTIF(Codes!DK104,1))</f>
        <v/>
      </c>
      <c r="DJ97" s="54" t="str">
        <f>IF(ISBLANK(Paramètres!$B103),"",COUNTIF(Codes!DL104,1))</f>
        <v/>
      </c>
      <c r="DK97" s="54" t="str">
        <f>IF(ISBLANK(Paramètres!$B103),"",COUNTIF(Codes!DM104,1))</f>
        <v/>
      </c>
      <c r="DL97" s="54" t="str">
        <f>IF(ISBLANK(Paramètres!$B103),"",COUNTIF(Codes!DN104,1))</f>
        <v/>
      </c>
      <c r="DM97" s="54" t="str">
        <f>IF(ISBLANK(Paramètres!$B103),"",COUNTIF(Codes!DO104,1))</f>
        <v/>
      </c>
      <c r="DN97" s="54" t="str">
        <f>IF(ISBLANK(Paramètres!$B103),"",COUNTIF(Codes!DP104,1))</f>
        <v/>
      </c>
      <c r="DO97" s="54" t="str">
        <f>IF(ISBLANK(Paramètres!$B103),"",COUNTIF(Codes!DQ104,1))</f>
        <v/>
      </c>
      <c r="DP97" s="54" t="str">
        <f>IF(ISBLANK(Paramètres!$B103),"",COUNTIF(Codes!DR104,1))</f>
        <v/>
      </c>
      <c r="DQ97" s="54" t="str">
        <f>IF(ISBLANK(Paramètres!$B103),"",COUNTIF(Codes!DS104,1))</f>
        <v/>
      </c>
      <c r="DR97" s="54" t="str">
        <f>IF(ISBLANK(Paramètres!$B103),"",COUNTIF(Codes!DT104,1))</f>
        <v/>
      </c>
      <c r="DS97" s="54" t="str">
        <f>IF(ISBLANK(Paramètres!$B103),"",COUNTIF(Codes!DU104,1))</f>
        <v/>
      </c>
      <c r="DT97" s="54" t="str">
        <f>IF(ISBLANK(Paramètres!$B103),"",COUNTIF(Codes!DV104,1))</f>
        <v/>
      </c>
      <c r="DU97" s="54" t="str">
        <f>IF(ISBLANK(Paramètres!$B103),"",COUNTIF(Codes!DW104,1))</f>
        <v/>
      </c>
      <c r="DV97" s="54" t="str">
        <f>IF(ISBLANK(Paramètres!$B103),"",COUNTIF(Codes!DX104,1))</f>
        <v/>
      </c>
      <c r="DW97" s="54" t="str">
        <f>IF(ISBLANK(Paramètres!$B103),"",COUNTIF(Codes!DY104,1))</f>
        <v/>
      </c>
      <c r="DX97" s="54" t="str">
        <f>IF(ISBLANK(Paramètres!$B103),"",COUNTIF(Codes!DZ104,1))</f>
        <v/>
      </c>
      <c r="DY97" s="54" t="str">
        <f>IF(ISBLANK(Paramètres!$B103),"",COUNTIF(Codes!EA104,1))</f>
        <v/>
      </c>
      <c r="DZ97" s="54" t="str">
        <f>IF(ISBLANK(Paramètres!$B103),"",COUNTIF(Codes!EB104,1))</f>
        <v/>
      </c>
      <c r="EA97" s="54" t="str">
        <f>IF(ISBLANK(Paramètres!$B103),"",COUNTIF(Codes!EC104,1))</f>
        <v/>
      </c>
      <c r="EB97" s="54" t="str">
        <f>IF(ISBLANK(Paramètres!$B103),"",COUNTIF(Codes!ED104,1))</f>
        <v/>
      </c>
      <c r="EC97" s="54" t="str">
        <f>IF(ISBLANK(Paramètres!$B103),"",COUNTIF(Codes!EE104,1))</f>
        <v/>
      </c>
      <c r="ED97" s="54" t="str">
        <f>IF(ISBLANK(Paramètres!$B103),"",COUNTIF(Codes!EF104,1))</f>
        <v/>
      </c>
      <c r="EE97" s="54" t="str">
        <f>IF(ISBLANK(Paramètres!$B103),"",COUNTIF(Codes!EG104,1))</f>
        <v/>
      </c>
      <c r="EF97" s="54" t="str">
        <f>IF(ISBLANK(Paramètres!$B103),"",COUNTIF(Codes!EH104,1))</f>
        <v/>
      </c>
      <c r="EG97" s="54" t="str">
        <f>IF(ISBLANK(Paramètres!$B103),"",COUNTIF(Codes!EI104,1))</f>
        <v/>
      </c>
      <c r="EH97" s="54" t="str">
        <f>IF(ISBLANK(Paramètres!$B103),"",COUNTIF(Codes!EJ104,1))</f>
        <v/>
      </c>
      <c r="EI97" s="54" t="str">
        <f>IF(ISBLANK(Paramètres!$B103),"",COUNTIF(Codes!EK104,1))</f>
        <v/>
      </c>
      <c r="EJ97" s="54" t="str">
        <f>IF(ISBLANK(Paramètres!$B103),"",COUNTIF(Codes!EL104,1))</f>
        <v/>
      </c>
      <c r="EK97" s="54" t="str">
        <f>IF(ISBLANK(Paramètres!$B103),"",COUNTIF(Codes!EM104,1))</f>
        <v/>
      </c>
      <c r="EL97" s="54" t="str">
        <f>IF(ISBLANK(Paramètres!$B103),"",COUNTIF(Codes!EN104,1))</f>
        <v/>
      </c>
      <c r="EM97" s="54" t="str">
        <f>IF(ISBLANK(Paramètres!$B103),"",COUNTIF(Codes!EO104,1))</f>
        <v/>
      </c>
      <c r="EN97" s="54" t="str">
        <f>IF(ISBLANK(Paramètres!$B103),"",COUNTIF(Codes!EP104,1))</f>
        <v/>
      </c>
      <c r="EO97" s="54" t="str">
        <f>IF(ISBLANK(Paramètres!$B103),"",COUNTIF(Codes!EQ104,1))</f>
        <v/>
      </c>
      <c r="EP97" s="54" t="str">
        <f>IF(ISBLANK(Paramètres!$B103),"",COUNTIF(Codes!ER104,1))</f>
        <v/>
      </c>
      <c r="EQ97" s="54" t="str">
        <f>IF(ISBLANK(Paramètres!$B103),"",COUNTIF(Codes!ES104,1))</f>
        <v/>
      </c>
      <c r="ER97" s="54" t="str">
        <f>IF(ISBLANK(Paramètres!$B103),"",COUNTIF(Codes!ET104,1))</f>
        <v/>
      </c>
      <c r="ES97" s="54" t="str">
        <f>IF(ISBLANK(Paramètres!$B103),"",COUNTIF(Codes!EU104,1))</f>
        <v/>
      </c>
      <c r="ET97" s="54" t="str">
        <f>IF(ISBLANK(Paramètres!$B103),"",COUNTIF(Codes!EV104,1))</f>
        <v/>
      </c>
      <c r="EU97" s="54" t="str">
        <f>IF(ISBLANK(Paramètres!$B103),"",COUNTIF(Codes!EW104,1))</f>
        <v/>
      </c>
      <c r="EV97" s="54" t="str">
        <f>IF(ISBLANK(Paramètres!$B103),"",COUNTIF(Codes!EX104,1))</f>
        <v/>
      </c>
      <c r="EW97" s="54" t="str">
        <f>IF(ISBLANK(Paramètres!$B103),"",COUNTIF(Codes!EY104,1))</f>
        <v/>
      </c>
      <c r="EX97" s="54" t="str">
        <f>IF(ISBLANK(Paramètres!$B103),"",COUNTIF(Codes!EZ104,1))</f>
        <v/>
      </c>
      <c r="EY97" s="54" t="str">
        <f>IF(ISBLANK(Paramètres!$B103),"",COUNTIF(Codes!FA104,1))</f>
        <v/>
      </c>
      <c r="EZ97" s="54" t="str">
        <f>IF(ISBLANK(Paramètres!$B103),"",COUNTIF(Codes!FB104,1))</f>
        <v/>
      </c>
      <c r="FA97" s="54" t="str">
        <f>IF(ISBLANK(Paramètres!$B103),"",COUNTIF(Codes!FC104,1))</f>
        <v/>
      </c>
      <c r="FB97" s="54" t="str">
        <f>IF(ISBLANK(Paramètres!$B103),"",COUNTIF(Codes!FD104,1))</f>
        <v/>
      </c>
      <c r="FC97" s="54" t="str">
        <f>IF(ISBLANK(Paramètres!$B103),"",COUNTIF(Codes!FE104,1))</f>
        <v/>
      </c>
      <c r="FD97" s="54" t="str">
        <f>IF(ISBLANK(Paramètres!$B103),"",COUNTIF(Codes!FF104,1))</f>
        <v/>
      </c>
      <c r="FE97" s="54" t="str">
        <f>IF(ISBLANK(Paramètres!$B103),"",COUNTIF(Codes!FG104,1))</f>
        <v/>
      </c>
      <c r="FF97" s="54" t="str">
        <f>IF(ISBLANK(Paramètres!$B103),"",COUNTIF(Codes!FH104,1))</f>
        <v/>
      </c>
      <c r="FG97" s="54" t="str">
        <f>IF(ISBLANK(Paramètres!$B103),"",COUNTIF(Codes!FI104,1))</f>
        <v/>
      </c>
      <c r="FH97" s="54" t="str">
        <f>IF(ISBLANK(Paramètres!$B103),"",COUNTIF(Codes!FJ104,1))</f>
        <v/>
      </c>
      <c r="FI97" s="54" t="str">
        <f>IF(ISBLANK(Paramètres!$B103),"",COUNTIF(Codes!FK104,1))</f>
        <v/>
      </c>
      <c r="FJ97" s="54" t="str">
        <f>IF(ISBLANK(Paramètres!$B103),"",COUNTIF(Codes!FL104,1))</f>
        <v/>
      </c>
      <c r="FK97" s="54" t="str">
        <f>IF(ISBLANK(Paramètres!$B103),"",COUNTIF(Codes!FM104,1))</f>
        <v/>
      </c>
      <c r="FL97" s="54" t="str">
        <f>IF(ISBLANK(Paramètres!$B103),"",COUNTIF(Codes!FN104,1))</f>
        <v/>
      </c>
      <c r="FM97" s="54" t="str">
        <f>IF(ISBLANK(Paramètres!$B103),"",COUNTIF(Codes!FO104,1))</f>
        <v/>
      </c>
      <c r="FN97" s="54" t="str">
        <f>IF(ISBLANK(Paramètres!$B103),"",COUNTIF(Codes!FP104,1))</f>
        <v/>
      </c>
      <c r="FO97" s="54" t="str">
        <f>IF(ISBLANK(Paramètres!$B103),"",COUNTIF(Codes!FQ104,1))</f>
        <v/>
      </c>
      <c r="FP97" s="54" t="str">
        <f>IF(ISBLANK(Paramètres!$B103),"",COUNTIF(Codes!FR104,1))</f>
        <v/>
      </c>
      <c r="FQ97" s="54" t="str">
        <f>IF(ISBLANK(Paramètres!$B103),"",COUNTIF(Codes!FS104,1))</f>
        <v/>
      </c>
      <c r="FR97" s="54" t="str">
        <f>IF(ISBLANK(Paramètres!$B103),"",COUNTIF(Codes!FT104,1))</f>
        <v/>
      </c>
      <c r="FS97" s="54" t="str">
        <f>IF(ISBLANK(Paramètres!$B103),"",COUNTIF(Codes!FU104,1))</f>
        <v/>
      </c>
      <c r="FT97" s="54" t="str">
        <f>IF(ISBLANK(Paramètres!$B103),"",COUNTIF(Codes!FV104,1))</f>
        <v/>
      </c>
      <c r="FU97" s="54" t="str">
        <f>IF(ISBLANK(Paramètres!$B103),"",COUNTIF(Codes!FW104,1))</f>
        <v/>
      </c>
      <c r="FV97" s="54" t="str">
        <f>IF(ISBLANK(Paramètres!$B103),"",COUNTIF(Codes!FX104,1))</f>
        <v/>
      </c>
      <c r="FW97" s="54" t="str">
        <f>IF(ISBLANK(Paramètres!$B103),"",COUNTIF(Codes!FY104,1))</f>
        <v/>
      </c>
      <c r="FX97" s="54" t="str">
        <f>IF(ISBLANK(Paramètres!$B103),"",COUNTIF(Codes!FZ104,1))</f>
        <v/>
      </c>
      <c r="FY97" s="54" t="str">
        <f>IF(ISBLANK(Paramètres!$B103),"",COUNTIF(Codes!GA104,1))</f>
        <v/>
      </c>
      <c r="FZ97" s="54" t="str">
        <f>IF(ISBLANK(Paramètres!$B103),"",COUNTIF(Codes!GB104,1))</f>
        <v/>
      </c>
      <c r="GA97" s="54" t="str">
        <f>IF(ISBLANK(Paramètres!$B103),"",COUNTIF(Codes!GC104,1))</f>
        <v/>
      </c>
      <c r="GB97" s="54" t="str">
        <f>IF(ISBLANK(Paramètres!$B103),"",COUNTIF(Codes!GD104,1))</f>
        <v/>
      </c>
      <c r="GC97" s="54" t="str">
        <f>IF(ISBLANK(Paramètres!$B103),"",COUNTIF(Codes!GE104,1))</f>
        <v/>
      </c>
      <c r="GD97" s="54" t="str">
        <f>IF(ISBLANK(Paramètres!$B103),"",COUNTIF(Codes!GF104,1))</f>
        <v/>
      </c>
      <c r="GE97" s="54" t="str">
        <f>IF(ISBLANK(Paramètres!$B103),"",COUNTIF(Codes!GG104,1))</f>
        <v/>
      </c>
      <c r="GF97" s="54" t="str">
        <f>IF(ISBLANK(Paramètres!$B103),"",COUNTIF(Codes!GH104,1))</f>
        <v/>
      </c>
      <c r="GG97" s="54" t="str">
        <f>IF(ISBLANK(Paramètres!$B103),"",COUNTIF(Codes!GI104,1))</f>
        <v/>
      </c>
      <c r="GH97" s="54" t="str">
        <f>IF(ISBLANK(Paramètres!$B103),"",COUNTIF(Codes!GJ104,1))</f>
        <v/>
      </c>
      <c r="GI97" s="54" t="str">
        <f>IF(ISBLANK(Paramètres!$B103),"",COUNTIF(Codes!GK104,1))</f>
        <v/>
      </c>
      <c r="GJ97" s="54" t="str">
        <f>IF(ISBLANK(Paramètres!$B103),"",COUNTIF(Codes!GL104,1))</f>
        <v/>
      </c>
      <c r="GK97" s="54" t="str">
        <f>IF(ISBLANK(Paramètres!$B103),"",COUNTIF(Codes!GM104,1))</f>
        <v/>
      </c>
      <c r="GL97" s="54" t="str">
        <f>IF(ISBLANK(Paramètres!$B103),"",COUNTIF(Codes!GN104,1))</f>
        <v/>
      </c>
      <c r="GM97" s="54" t="str">
        <f>IF(ISBLANK(Paramètres!B103),"",AVERAGE(B97:CX97))</f>
        <v/>
      </c>
      <c r="GN97" s="54" t="str">
        <f>IF(ISBLANK(Paramètres!B103),"",AVERAGE(CY97:GL97))</f>
        <v/>
      </c>
      <c r="GO97" s="54" t="str">
        <f>IF(ISBLANK(Paramètres!B103),"",AVERAGE(C97:GL97))</f>
        <v/>
      </c>
      <c r="GP97" s="54" t="str">
        <f>IF(ISBLANK(Paramètres!B103),"",AVERAGE(CY97:DZ97))</f>
        <v/>
      </c>
      <c r="GQ97" s="54" t="str">
        <f>IF(ISBLANK(Paramètres!B103),"",AVERAGE(EA97:FK97))</f>
        <v/>
      </c>
      <c r="GR97" s="54" t="str">
        <f>IF(ISBLANK(Paramètres!B103),"",AVERAGE(FL97:FW97))</f>
        <v/>
      </c>
      <c r="GS97" s="54" t="str">
        <f>IF(ISBLANK(Paramètres!B103),"",AVERAGE(FX97:GL97))</f>
        <v/>
      </c>
      <c r="GT97" s="54" t="str">
        <f>IF(ISBLANK(Paramètres!B103),"",AVERAGE(Calculs!M97:R97,Calculs!AN97:AY97,Calculs!BE97:BI97,Calculs!BT97:BX97,Calculs!CD97:CO97))</f>
        <v/>
      </c>
      <c r="GU97" s="54" t="str">
        <f>IF(ISBLANK(Paramètres!B103),"",AVERAGE(Calculs!AI97:AM97,Calculs!BJ97:BP97,Calculs!BY97:CC97))</f>
        <v/>
      </c>
      <c r="GV97" s="54" t="str">
        <f>IF(ISBLANK(Paramètres!B103),"",AVERAGE(Calculs!B97:L97,Calculs!S97:AH97,Calculs!AZ97:BD97,Calculs!BQ97:BS97))</f>
        <v/>
      </c>
      <c r="GW97" s="54" t="str">
        <f>IF(ISBLANK(Paramètres!B103),"",AVERAGE(CP97:CX97))</f>
        <v/>
      </c>
    </row>
    <row r="98" spans="1:205" s="23" customFormat="1" ht="24" customHeight="1" thickBot="1" x14ac:dyDescent="0.4">
      <c r="A98" s="266" t="str">
        <f>Codes!C105</f>
        <v/>
      </c>
      <c r="B98" s="54" t="str">
        <f>IF(ISBLANK(Paramètres!$B104),"",COUNTIF(Codes!D105,1))</f>
        <v/>
      </c>
      <c r="C98" s="54" t="str">
        <f>IF(ISBLANK(Paramètres!$B104),"",COUNTIF(Codes!E105,1))</f>
        <v/>
      </c>
      <c r="D98" s="54" t="str">
        <f>IF(ISBLANK(Paramètres!$B104),"",COUNTIF(Codes!F105,1))</f>
        <v/>
      </c>
      <c r="E98" s="54" t="str">
        <f>IF(ISBLANK(Paramètres!$B104),"",COUNTIF(Codes!G105,1))</f>
        <v/>
      </c>
      <c r="F98" s="54" t="str">
        <f>IF(ISBLANK(Paramètres!$B104),"",COUNTIF(Codes!H105,1))</f>
        <v/>
      </c>
      <c r="G98" s="54" t="str">
        <f>IF(ISBLANK(Paramètres!$B104),"",COUNTIF(Codes!I105,1))</f>
        <v/>
      </c>
      <c r="H98" s="54" t="str">
        <f>IF(ISBLANK(Paramètres!$B104),"",COUNTIF(Codes!J105,1))</f>
        <v/>
      </c>
      <c r="I98" s="54" t="str">
        <f>IF(ISBLANK(Paramètres!$B104),"",COUNTIF(Codes!K105,1))</f>
        <v/>
      </c>
      <c r="J98" s="54" t="str">
        <f>IF(ISBLANK(Paramètres!$B104),"",COUNTIF(Codes!L105,1))</f>
        <v/>
      </c>
      <c r="K98" s="54" t="str">
        <f>IF(ISBLANK(Paramètres!$B104),"",COUNTIF(Codes!M105,1))</f>
        <v/>
      </c>
      <c r="L98" s="54" t="str">
        <f>IF(ISBLANK(Paramètres!$B104),"",COUNTIF(Codes!N105,1))</f>
        <v/>
      </c>
      <c r="M98" s="54" t="str">
        <f>IF(ISBLANK(Paramètres!$B104),"",COUNTIF(Codes!O105,1))</f>
        <v/>
      </c>
      <c r="N98" s="54" t="str">
        <f>IF(ISBLANK(Paramètres!$B104),"",COUNTIF(Codes!P105,1))</f>
        <v/>
      </c>
      <c r="O98" s="54" t="str">
        <f>IF(ISBLANK(Paramètres!$B104),"",COUNTIF(Codes!Q105,1))</f>
        <v/>
      </c>
      <c r="P98" s="54" t="str">
        <f>IF(ISBLANK(Paramètres!$B104),"",COUNTIF(Codes!R105,1))</f>
        <v/>
      </c>
      <c r="Q98" s="54" t="str">
        <f>IF(ISBLANK(Paramètres!$B104),"",COUNTIF(Codes!S105,1))</f>
        <v/>
      </c>
      <c r="R98" s="54" t="str">
        <f>IF(ISBLANK(Paramètres!$B104),"",COUNTIF(Codes!T105,1))</f>
        <v/>
      </c>
      <c r="S98" s="54" t="str">
        <f>IF(ISBLANK(Paramètres!$B104),"",COUNTIF(Codes!U105,1))</f>
        <v/>
      </c>
      <c r="T98" s="54" t="str">
        <f>IF(ISBLANK(Paramètres!$B104),"",COUNTIF(Codes!V105,1))</f>
        <v/>
      </c>
      <c r="U98" s="54" t="str">
        <f>IF(ISBLANK(Paramètres!$B104),"",COUNTIF(Codes!W105,1))</f>
        <v/>
      </c>
      <c r="V98" s="54" t="str">
        <f>IF(ISBLANK(Paramètres!$B104),"",COUNTIF(Codes!X105,1))</f>
        <v/>
      </c>
      <c r="W98" s="54" t="str">
        <f>IF(ISBLANK(Paramètres!$B104),"",COUNTIF(Codes!Y105,1))</f>
        <v/>
      </c>
      <c r="X98" s="54" t="str">
        <f>IF(ISBLANK(Paramètres!$B104),"",COUNTIF(Codes!Z105,1))</f>
        <v/>
      </c>
      <c r="Y98" s="54" t="str">
        <f>IF(ISBLANK(Paramètres!$B104),"",COUNTIF(Codes!AA105,1))</f>
        <v/>
      </c>
      <c r="Z98" s="54" t="str">
        <f>IF(ISBLANK(Paramètres!$B104),"",COUNTIF(Codes!AB105,1))</f>
        <v/>
      </c>
      <c r="AA98" s="54" t="str">
        <f>IF(ISBLANK(Paramètres!$B104),"",COUNTIF(Codes!AC105,1))</f>
        <v/>
      </c>
      <c r="AB98" s="54" t="str">
        <f>IF(ISBLANK(Paramètres!$B104),"",COUNTIF(Codes!AD105,1))</f>
        <v/>
      </c>
      <c r="AC98" s="54" t="str">
        <f>IF(ISBLANK(Paramètres!$B104),"",COUNTIF(Codes!AE105,1))</f>
        <v/>
      </c>
      <c r="AD98" s="54" t="str">
        <f>IF(ISBLANK(Paramètres!$B104),"",COUNTIF(Codes!AF105,1))</f>
        <v/>
      </c>
      <c r="AE98" s="54" t="str">
        <f>IF(ISBLANK(Paramètres!$B104),"",COUNTIF(Codes!AG105,1))</f>
        <v/>
      </c>
      <c r="AF98" s="54" t="str">
        <f>IF(ISBLANK(Paramètres!$B104),"",COUNTIF(Codes!AH105,1))</f>
        <v/>
      </c>
      <c r="AG98" s="54" t="str">
        <f>IF(ISBLANK(Paramètres!$B104),"",COUNTIF(Codes!AI105,1))</f>
        <v/>
      </c>
      <c r="AH98" s="54" t="str">
        <f>IF(ISBLANK(Paramètres!$B104),"",COUNTIF(Codes!AJ105,1))</f>
        <v/>
      </c>
      <c r="AI98" s="54" t="str">
        <f>IF(ISBLANK(Paramètres!$B104),"",COUNTIF(Codes!AK105,1))</f>
        <v/>
      </c>
      <c r="AJ98" s="54" t="str">
        <f>IF(ISBLANK(Paramètres!$B104),"",COUNTIF(Codes!AL105,1))</f>
        <v/>
      </c>
      <c r="AK98" s="54" t="str">
        <f>IF(ISBLANK(Paramètres!$B104),"",COUNTIF(Codes!AM105,1))</f>
        <v/>
      </c>
      <c r="AL98" s="54" t="str">
        <f>IF(ISBLANK(Paramètres!$B104),"",COUNTIF(Codes!AN105,1))</f>
        <v/>
      </c>
      <c r="AM98" s="54" t="str">
        <f>IF(ISBLANK(Paramètres!$B104),"",COUNTIF(Codes!AO105,1))</f>
        <v/>
      </c>
      <c r="AN98" s="54" t="str">
        <f>IF(ISBLANK(Paramètres!$B104),"",COUNTIF(Codes!AP105,1))</f>
        <v/>
      </c>
      <c r="AO98" s="54" t="str">
        <f>IF(ISBLANK(Paramètres!$B104),"",COUNTIF(Codes!AQ105,1))</f>
        <v/>
      </c>
      <c r="AP98" s="54" t="str">
        <f>IF(ISBLANK(Paramètres!$B104),"",COUNTIF(Codes!AR105,1))</f>
        <v/>
      </c>
      <c r="AQ98" s="54" t="str">
        <f>IF(ISBLANK(Paramètres!$B104),"",COUNTIF(Codes!AS105,1))</f>
        <v/>
      </c>
      <c r="AR98" s="54" t="str">
        <f>IF(ISBLANK(Paramètres!$B104),"",COUNTIF(Codes!AT105,1))</f>
        <v/>
      </c>
      <c r="AS98" s="54" t="str">
        <f>IF(ISBLANK(Paramètres!$B104),"",COUNTIF(Codes!AU105,1))</f>
        <v/>
      </c>
      <c r="AT98" s="54" t="str">
        <f>IF(ISBLANK(Paramètres!$B104),"",COUNTIF(Codes!AV105,1))</f>
        <v/>
      </c>
      <c r="AU98" s="54" t="str">
        <f>IF(ISBLANK(Paramètres!$B104),"",COUNTIF(Codes!AW105,1))</f>
        <v/>
      </c>
      <c r="AV98" s="54" t="str">
        <f>IF(ISBLANK(Paramètres!$B104),"",COUNTIF(Codes!AX105,1))</f>
        <v/>
      </c>
      <c r="AW98" s="54" t="str">
        <f>IF(ISBLANK(Paramètres!$B104),"",COUNTIF(Codes!AY105,1))</f>
        <v/>
      </c>
      <c r="AX98" s="54" t="str">
        <f>IF(ISBLANK(Paramètres!$B104),"",COUNTIF(Codes!AZ105,1))</f>
        <v/>
      </c>
      <c r="AY98" s="54" t="str">
        <f>IF(ISBLANK(Paramètres!$B104),"",COUNTIF(Codes!BA105,1))</f>
        <v/>
      </c>
      <c r="AZ98" s="54" t="str">
        <f>IF(ISBLANK(Paramètres!$B104),"",COUNTIF(Codes!BB105,1))</f>
        <v/>
      </c>
      <c r="BA98" s="54" t="str">
        <f>IF(ISBLANK(Paramètres!$B104),"",COUNTIF(Codes!BC105,1))</f>
        <v/>
      </c>
      <c r="BB98" s="54" t="str">
        <f>IF(ISBLANK(Paramètres!$B104),"",COUNTIF(Codes!BD105,1))</f>
        <v/>
      </c>
      <c r="BC98" s="54" t="str">
        <f>IF(ISBLANK(Paramètres!$B104),"",COUNTIF(Codes!BE105,1))</f>
        <v/>
      </c>
      <c r="BD98" s="54" t="str">
        <f>IF(ISBLANK(Paramètres!$B104),"",COUNTIF(Codes!BF105,1))</f>
        <v/>
      </c>
      <c r="BE98" s="54" t="str">
        <f>IF(ISBLANK(Paramètres!$B104),"",COUNTIF(Codes!BG105,1))</f>
        <v/>
      </c>
      <c r="BF98" s="54" t="str">
        <f>IF(ISBLANK(Paramètres!$B104),"",COUNTIF(Codes!BH105,1))</f>
        <v/>
      </c>
      <c r="BG98" s="54" t="str">
        <f>IF(ISBLANK(Paramètres!$B104),"",COUNTIF(Codes!BI105,1))</f>
        <v/>
      </c>
      <c r="BH98" s="54" t="str">
        <f>IF(ISBLANK(Paramètres!$B104),"",COUNTIF(Codes!BJ105,1))</f>
        <v/>
      </c>
      <c r="BI98" s="54" t="str">
        <f>IF(ISBLANK(Paramètres!$B104),"",COUNTIF(Codes!BK105,1))</f>
        <v/>
      </c>
      <c r="BJ98" s="54" t="str">
        <f>IF(ISBLANK(Paramètres!$B104),"",COUNTIF(Codes!BL105,1))</f>
        <v/>
      </c>
      <c r="BK98" s="54" t="str">
        <f>IF(ISBLANK(Paramètres!$B104),"",COUNTIF(Codes!BM105,1))</f>
        <v/>
      </c>
      <c r="BL98" s="54" t="str">
        <f>IF(ISBLANK(Paramètres!$B104),"",COUNTIF(Codes!BN105,1))</f>
        <v/>
      </c>
      <c r="BM98" s="54" t="str">
        <f>IF(ISBLANK(Paramètres!$B104),"",COUNTIF(Codes!BO105,1))</f>
        <v/>
      </c>
      <c r="BN98" s="54" t="str">
        <f>IF(ISBLANK(Paramètres!$B104),"",COUNTIF(Codes!BP105,1))</f>
        <v/>
      </c>
      <c r="BO98" s="54" t="str">
        <f>IF(ISBLANK(Paramètres!$B104),"",COUNTIF(Codes!BQ105,1))</f>
        <v/>
      </c>
      <c r="BP98" s="54" t="str">
        <f>IF(ISBLANK(Paramètres!$B104),"",COUNTIF(Codes!BR105,1))</f>
        <v/>
      </c>
      <c r="BQ98" s="54" t="str">
        <f>IF(ISBLANK(Paramètres!$B104),"",COUNTIF(Codes!BS105,1))</f>
        <v/>
      </c>
      <c r="BR98" s="54" t="str">
        <f>IF(ISBLANK(Paramètres!$B104),"",COUNTIF(Codes!BT105,1))</f>
        <v/>
      </c>
      <c r="BS98" s="54" t="str">
        <f>IF(ISBLANK(Paramètres!$B104),"",COUNTIF(Codes!BU105,1))</f>
        <v/>
      </c>
      <c r="BT98" s="54" t="str">
        <f>IF(ISBLANK(Paramètres!$B104),"",COUNTIF(Codes!BV105,1))</f>
        <v/>
      </c>
      <c r="BU98" s="54" t="str">
        <f>IF(ISBLANK(Paramètres!$B104),"",COUNTIF(Codes!BW105,1))</f>
        <v/>
      </c>
      <c r="BV98" s="54" t="str">
        <f>IF(ISBLANK(Paramètres!$B104),"",COUNTIF(Codes!BX105,1))</f>
        <v/>
      </c>
      <c r="BW98" s="54" t="str">
        <f>IF(ISBLANK(Paramètres!$B104),"",COUNTIF(Codes!BY105,1))</f>
        <v/>
      </c>
      <c r="BX98" s="54" t="str">
        <f>IF(ISBLANK(Paramètres!$B104),"",COUNTIF(Codes!BZ105,1))</f>
        <v/>
      </c>
      <c r="BY98" s="54" t="str">
        <f>IF(ISBLANK(Paramètres!$B104),"",COUNTIF(Codes!CA105,1))</f>
        <v/>
      </c>
      <c r="BZ98" s="54" t="str">
        <f>IF(ISBLANK(Paramètres!$B104),"",COUNTIF(Codes!CB105,1))</f>
        <v/>
      </c>
      <c r="CA98" s="54" t="str">
        <f>IF(ISBLANK(Paramètres!$B104),"",COUNTIF(Codes!CC105,1))</f>
        <v/>
      </c>
      <c r="CB98" s="54" t="str">
        <f>IF(ISBLANK(Paramètres!$B104),"",COUNTIF(Codes!CD105,1))</f>
        <v/>
      </c>
      <c r="CC98" s="54" t="str">
        <f>IF(ISBLANK(Paramètres!$B104),"",COUNTIF(Codes!CE105,1))</f>
        <v/>
      </c>
      <c r="CD98" s="54" t="str">
        <f>IF(ISBLANK(Paramètres!$B104),"",COUNTIF(Codes!CF105,1))</f>
        <v/>
      </c>
      <c r="CE98" s="54" t="str">
        <f>IF(ISBLANK(Paramètres!$B104),"",COUNTIF(Codes!CG105,1))</f>
        <v/>
      </c>
      <c r="CF98" s="54" t="str">
        <f>IF(ISBLANK(Paramètres!$B104),"",COUNTIF(Codes!CH105,1))</f>
        <v/>
      </c>
      <c r="CG98" s="54" t="str">
        <f>IF(ISBLANK(Paramètres!$B104),"",COUNTIF(Codes!CI105,1))</f>
        <v/>
      </c>
      <c r="CH98" s="54" t="str">
        <f>IF(ISBLANK(Paramètres!$B104),"",COUNTIF(Codes!CJ105,1))</f>
        <v/>
      </c>
      <c r="CI98" s="54" t="str">
        <f>IF(ISBLANK(Paramètres!$B104),"",COUNTIF(Codes!CK105,1))</f>
        <v/>
      </c>
      <c r="CJ98" s="54" t="str">
        <f>IF(ISBLANK(Paramètres!$B104),"",COUNTIF(Codes!CL105,1))</f>
        <v/>
      </c>
      <c r="CK98" s="54" t="str">
        <f>IF(ISBLANK(Paramètres!$B104),"",COUNTIF(Codes!CM105,1))</f>
        <v/>
      </c>
      <c r="CL98" s="54" t="str">
        <f>IF(ISBLANK(Paramètres!$B104),"",COUNTIF(Codes!CN105,1))</f>
        <v/>
      </c>
      <c r="CM98" s="54" t="str">
        <f>IF(ISBLANK(Paramètres!$B104),"",COUNTIF(Codes!CO105,1))</f>
        <v/>
      </c>
      <c r="CN98" s="54" t="str">
        <f>IF(ISBLANK(Paramètres!$B104),"",COUNTIF(Codes!CP105,1))</f>
        <v/>
      </c>
      <c r="CO98" s="54" t="str">
        <f>IF(ISBLANK(Paramètres!$B104),"",COUNTIF(Codes!CQ105,1))</f>
        <v/>
      </c>
      <c r="CP98" s="54" t="str">
        <f>IF(ISBLANK(Paramètres!$B104),"",COUNTIF(Codes!CR105,1))</f>
        <v/>
      </c>
      <c r="CQ98" s="54" t="str">
        <f>IF(ISBLANK(Paramètres!$B104),"",COUNTIF(Codes!CS105,1))</f>
        <v/>
      </c>
      <c r="CR98" s="54" t="str">
        <f>IF(ISBLANK(Paramètres!$B104),"",COUNTIF(Codes!CT105,1))</f>
        <v/>
      </c>
      <c r="CS98" s="54" t="str">
        <f>IF(ISBLANK(Paramètres!$B104),"",COUNTIF(Codes!CU105,1))</f>
        <v/>
      </c>
      <c r="CT98" s="54" t="str">
        <f>IF(ISBLANK(Paramètres!$B104),"",COUNTIF(Codes!CV105,1))</f>
        <v/>
      </c>
      <c r="CU98" s="54" t="str">
        <f>IF(ISBLANK(Paramètres!$B104),"",COUNTIF(Codes!CW105,1))</f>
        <v/>
      </c>
      <c r="CV98" s="54" t="str">
        <f>IF(ISBLANK(Paramètres!$B104),"",COUNTIF(Codes!CX105,1))</f>
        <v/>
      </c>
      <c r="CW98" s="54" t="str">
        <f>IF(ISBLANK(Paramètres!$B104),"",COUNTIF(Codes!CY105,1))</f>
        <v/>
      </c>
      <c r="CX98" s="54" t="str">
        <f>IF(ISBLANK(Paramètres!$B104),"",COUNTIF(Codes!CZ105,1))</f>
        <v/>
      </c>
      <c r="CY98" s="54" t="str">
        <f>IF(ISBLANK(Paramètres!$B104),"",COUNTIF(Codes!DA105,1))</f>
        <v/>
      </c>
      <c r="CZ98" s="54" t="str">
        <f>IF(ISBLANK(Paramètres!$B104),"",COUNTIF(Codes!DB105,1))</f>
        <v/>
      </c>
      <c r="DA98" s="54" t="str">
        <f>IF(ISBLANK(Paramètres!$B104),"",COUNTIF(Codes!DC105,1))</f>
        <v/>
      </c>
      <c r="DB98" s="54" t="str">
        <f>IF(ISBLANK(Paramètres!$B104),"",COUNTIF(Codes!DD105,1))</f>
        <v/>
      </c>
      <c r="DC98" s="54" t="str">
        <f>IF(ISBLANK(Paramètres!$B104),"",COUNTIF(Codes!DE105,1))</f>
        <v/>
      </c>
      <c r="DD98" s="54" t="str">
        <f>IF(ISBLANK(Paramètres!$B104),"",COUNTIF(Codes!DF105,1))</f>
        <v/>
      </c>
      <c r="DE98" s="54" t="str">
        <f>IF(ISBLANK(Paramètres!$B104),"",COUNTIF(Codes!DG105,1))</f>
        <v/>
      </c>
      <c r="DF98" s="54" t="str">
        <f>IF(ISBLANK(Paramètres!$B104),"",COUNTIF(Codes!DH105,1))</f>
        <v/>
      </c>
      <c r="DG98" s="54" t="str">
        <f>IF(ISBLANK(Paramètres!$B104),"",COUNTIF(Codes!DI105,1))</f>
        <v/>
      </c>
      <c r="DH98" s="54" t="str">
        <f>IF(ISBLANK(Paramètres!$B104),"",COUNTIF(Codes!DJ105,1))</f>
        <v/>
      </c>
      <c r="DI98" s="54" t="str">
        <f>IF(ISBLANK(Paramètres!$B104),"",COUNTIF(Codes!DK105,1))</f>
        <v/>
      </c>
      <c r="DJ98" s="54" t="str">
        <f>IF(ISBLANK(Paramètres!$B104),"",COUNTIF(Codes!DL105,1))</f>
        <v/>
      </c>
      <c r="DK98" s="54" t="str">
        <f>IF(ISBLANK(Paramètres!$B104),"",COUNTIF(Codes!DM105,1))</f>
        <v/>
      </c>
      <c r="DL98" s="54" t="str">
        <f>IF(ISBLANK(Paramètres!$B104),"",COUNTIF(Codes!DN105,1))</f>
        <v/>
      </c>
      <c r="DM98" s="54" t="str">
        <f>IF(ISBLANK(Paramètres!$B104),"",COUNTIF(Codes!DO105,1))</f>
        <v/>
      </c>
      <c r="DN98" s="54" t="str">
        <f>IF(ISBLANK(Paramètres!$B104),"",COUNTIF(Codes!DP105,1))</f>
        <v/>
      </c>
      <c r="DO98" s="54" t="str">
        <f>IF(ISBLANK(Paramètres!$B104),"",COUNTIF(Codes!DQ105,1))</f>
        <v/>
      </c>
      <c r="DP98" s="54" t="str">
        <f>IF(ISBLANK(Paramètres!$B104),"",COUNTIF(Codes!DR105,1))</f>
        <v/>
      </c>
      <c r="DQ98" s="54" t="str">
        <f>IF(ISBLANK(Paramètres!$B104),"",COUNTIF(Codes!DS105,1))</f>
        <v/>
      </c>
      <c r="DR98" s="54" t="str">
        <f>IF(ISBLANK(Paramètres!$B104),"",COUNTIF(Codes!DT105,1))</f>
        <v/>
      </c>
      <c r="DS98" s="54" t="str">
        <f>IF(ISBLANK(Paramètres!$B104),"",COUNTIF(Codes!DU105,1))</f>
        <v/>
      </c>
      <c r="DT98" s="54" t="str">
        <f>IF(ISBLANK(Paramètres!$B104),"",COUNTIF(Codes!DV105,1))</f>
        <v/>
      </c>
      <c r="DU98" s="54" t="str">
        <f>IF(ISBLANK(Paramètres!$B104),"",COUNTIF(Codes!DW105,1))</f>
        <v/>
      </c>
      <c r="DV98" s="54" t="str">
        <f>IF(ISBLANK(Paramètres!$B104),"",COUNTIF(Codes!DX105,1))</f>
        <v/>
      </c>
      <c r="DW98" s="54" t="str">
        <f>IF(ISBLANK(Paramètres!$B104),"",COUNTIF(Codes!DY105,1))</f>
        <v/>
      </c>
      <c r="DX98" s="54" t="str">
        <f>IF(ISBLANK(Paramètres!$B104),"",COUNTIF(Codes!DZ105,1))</f>
        <v/>
      </c>
      <c r="DY98" s="54" t="str">
        <f>IF(ISBLANK(Paramètres!$B104),"",COUNTIF(Codes!EA105,1))</f>
        <v/>
      </c>
      <c r="DZ98" s="54" t="str">
        <f>IF(ISBLANK(Paramètres!$B104),"",COUNTIF(Codes!EB105,1))</f>
        <v/>
      </c>
      <c r="EA98" s="54" t="str">
        <f>IF(ISBLANK(Paramètres!$B104),"",COUNTIF(Codes!EC105,1))</f>
        <v/>
      </c>
      <c r="EB98" s="54" t="str">
        <f>IF(ISBLANK(Paramètres!$B104),"",COUNTIF(Codes!ED105,1))</f>
        <v/>
      </c>
      <c r="EC98" s="54" t="str">
        <f>IF(ISBLANK(Paramètres!$B104),"",COUNTIF(Codes!EE105,1))</f>
        <v/>
      </c>
      <c r="ED98" s="54" t="str">
        <f>IF(ISBLANK(Paramètres!$B104),"",COUNTIF(Codes!EF105,1))</f>
        <v/>
      </c>
      <c r="EE98" s="54" t="str">
        <f>IF(ISBLANK(Paramètres!$B104),"",COUNTIF(Codes!EG105,1))</f>
        <v/>
      </c>
      <c r="EF98" s="54" t="str">
        <f>IF(ISBLANK(Paramètres!$B104),"",COUNTIF(Codes!EH105,1))</f>
        <v/>
      </c>
      <c r="EG98" s="54" t="str">
        <f>IF(ISBLANK(Paramètres!$B104),"",COUNTIF(Codes!EI105,1))</f>
        <v/>
      </c>
      <c r="EH98" s="54" t="str">
        <f>IF(ISBLANK(Paramètres!$B104),"",COUNTIF(Codes!EJ105,1))</f>
        <v/>
      </c>
      <c r="EI98" s="54" t="str">
        <f>IF(ISBLANK(Paramètres!$B104),"",COUNTIF(Codes!EK105,1))</f>
        <v/>
      </c>
      <c r="EJ98" s="54" t="str">
        <f>IF(ISBLANK(Paramètres!$B104),"",COUNTIF(Codes!EL105,1))</f>
        <v/>
      </c>
      <c r="EK98" s="54" t="str">
        <f>IF(ISBLANK(Paramètres!$B104),"",COUNTIF(Codes!EM105,1))</f>
        <v/>
      </c>
      <c r="EL98" s="54" t="str">
        <f>IF(ISBLANK(Paramètres!$B104),"",COUNTIF(Codes!EN105,1))</f>
        <v/>
      </c>
      <c r="EM98" s="54" t="str">
        <f>IF(ISBLANK(Paramètres!$B104),"",COUNTIF(Codes!EO105,1))</f>
        <v/>
      </c>
      <c r="EN98" s="54" t="str">
        <f>IF(ISBLANK(Paramètres!$B104),"",COUNTIF(Codes!EP105,1))</f>
        <v/>
      </c>
      <c r="EO98" s="54" t="str">
        <f>IF(ISBLANK(Paramètres!$B104),"",COUNTIF(Codes!EQ105,1))</f>
        <v/>
      </c>
      <c r="EP98" s="54" t="str">
        <f>IF(ISBLANK(Paramètres!$B104),"",COUNTIF(Codes!ER105,1))</f>
        <v/>
      </c>
      <c r="EQ98" s="54" t="str">
        <f>IF(ISBLANK(Paramètres!$B104),"",COUNTIF(Codes!ES105,1))</f>
        <v/>
      </c>
      <c r="ER98" s="54" t="str">
        <f>IF(ISBLANK(Paramètres!$B104),"",COUNTIF(Codes!ET105,1))</f>
        <v/>
      </c>
      <c r="ES98" s="54" t="str">
        <f>IF(ISBLANK(Paramètres!$B104),"",COUNTIF(Codes!EU105,1))</f>
        <v/>
      </c>
      <c r="ET98" s="54" t="str">
        <f>IF(ISBLANK(Paramètres!$B104),"",COUNTIF(Codes!EV105,1))</f>
        <v/>
      </c>
      <c r="EU98" s="54" t="str">
        <f>IF(ISBLANK(Paramètres!$B104),"",COUNTIF(Codes!EW105,1))</f>
        <v/>
      </c>
      <c r="EV98" s="54" t="str">
        <f>IF(ISBLANK(Paramètres!$B104),"",COUNTIF(Codes!EX105,1))</f>
        <v/>
      </c>
      <c r="EW98" s="54" t="str">
        <f>IF(ISBLANK(Paramètres!$B104),"",COUNTIF(Codes!EY105,1))</f>
        <v/>
      </c>
      <c r="EX98" s="54" t="str">
        <f>IF(ISBLANK(Paramètres!$B104),"",COUNTIF(Codes!EZ105,1))</f>
        <v/>
      </c>
      <c r="EY98" s="54" t="str">
        <f>IF(ISBLANK(Paramètres!$B104),"",COUNTIF(Codes!FA105,1))</f>
        <v/>
      </c>
      <c r="EZ98" s="54" t="str">
        <f>IF(ISBLANK(Paramètres!$B104),"",COUNTIF(Codes!FB105,1))</f>
        <v/>
      </c>
      <c r="FA98" s="54" t="str">
        <f>IF(ISBLANK(Paramètres!$B104),"",COUNTIF(Codes!FC105,1))</f>
        <v/>
      </c>
      <c r="FB98" s="54" t="str">
        <f>IF(ISBLANK(Paramètres!$B104),"",COUNTIF(Codes!FD105,1))</f>
        <v/>
      </c>
      <c r="FC98" s="54" t="str">
        <f>IF(ISBLANK(Paramètres!$B104),"",COUNTIF(Codes!FE105,1))</f>
        <v/>
      </c>
      <c r="FD98" s="54" t="str">
        <f>IF(ISBLANK(Paramètres!$B104),"",COUNTIF(Codes!FF105,1))</f>
        <v/>
      </c>
      <c r="FE98" s="54" t="str">
        <f>IF(ISBLANK(Paramètres!$B104),"",COUNTIF(Codes!FG105,1))</f>
        <v/>
      </c>
      <c r="FF98" s="54" t="str">
        <f>IF(ISBLANK(Paramètres!$B104),"",COUNTIF(Codes!FH105,1))</f>
        <v/>
      </c>
      <c r="FG98" s="54" t="str">
        <f>IF(ISBLANK(Paramètres!$B104),"",COUNTIF(Codes!FI105,1))</f>
        <v/>
      </c>
      <c r="FH98" s="54" t="str">
        <f>IF(ISBLANK(Paramètres!$B104),"",COUNTIF(Codes!FJ105,1))</f>
        <v/>
      </c>
      <c r="FI98" s="54" t="str">
        <f>IF(ISBLANK(Paramètres!$B104),"",COUNTIF(Codes!FK105,1))</f>
        <v/>
      </c>
      <c r="FJ98" s="54" t="str">
        <f>IF(ISBLANK(Paramètres!$B104),"",COUNTIF(Codes!FL105,1))</f>
        <v/>
      </c>
      <c r="FK98" s="54" t="str">
        <f>IF(ISBLANK(Paramètres!$B104),"",COUNTIF(Codes!FM105,1))</f>
        <v/>
      </c>
      <c r="FL98" s="54" t="str">
        <f>IF(ISBLANK(Paramètres!$B104),"",COUNTIF(Codes!FN105,1))</f>
        <v/>
      </c>
      <c r="FM98" s="54" t="str">
        <f>IF(ISBLANK(Paramètres!$B104),"",COUNTIF(Codes!FO105,1))</f>
        <v/>
      </c>
      <c r="FN98" s="54" t="str">
        <f>IF(ISBLANK(Paramètres!$B104),"",COUNTIF(Codes!FP105,1))</f>
        <v/>
      </c>
      <c r="FO98" s="54" t="str">
        <f>IF(ISBLANK(Paramètres!$B104),"",COUNTIF(Codes!FQ105,1))</f>
        <v/>
      </c>
      <c r="FP98" s="54" t="str">
        <f>IF(ISBLANK(Paramètres!$B104),"",COUNTIF(Codes!FR105,1))</f>
        <v/>
      </c>
      <c r="FQ98" s="54" t="str">
        <f>IF(ISBLANK(Paramètres!$B104),"",COUNTIF(Codes!FS105,1))</f>
        <v/>
      </c>
      <c r="FR98" s="54" t="str">
        <f>IF(ISBLANK(Paramètres!$B104),"",COUNTIF(Codes!FT105,1))</f>
        <v/>
      </c>
      <c r="FS98" s="54" t="str">
        <f>IF(ISBLANK(Paramètres!$B104),"",COUNTIF(Codes!FU105,1))</f>
        <v/>
      </c>
      <c r="FT98" s="54" t="str">
        <f>IF(ISBLANK(Paramètres!$B104),"",COUNTIF(Codes!FV105,1))</f>
        <v/>
      </c>
      <c r="FU98" s="54" t="str">
        <f>IF(ISBLANK(Paramètres!$B104),"",COUNTIF(Codes!FW105,1))</f>
        <v/>
      </c>
      <c r="FV98" s="54" t="str">
        <f>IF(ISBLANK(Paramètres!$B104),"",COUNTIF(Codes!FX105,1))</f>
        <v/>
      </c>
      <c r="FW98" s="54" t="str">
        <f>IF(ISBLANK(Paramètres!$B104),"",COUNTIF(Codes!FY105,1))</f>
        <v/>
      </c>
      <c r="FX98" s="54" t="str">
        <f>IF(ISBLANK(Paramètres!$B104),"",COUNTIF(Codes!FZ105,1))</f>
        <v/>
      </c>
      <c r="FY98" s="54" t="str">
        <f>IF(ISBLANK(Paramètres!$B104),"",COUNTIF(Codes!GA105,1))</f>
        <v/>
      </c>
      <c r="FZ98" s="54" t="str">
        <f>IF(ISBLANK(Paramètres!$B104),"",COUNTIF(Codes!GB105,1))</f>
        <v/>
      </c>
      <c r="GA98" s="54" t="str">
        <f>IF(ISBLANK(Paramètres!$B104),"",COUNTIF(Codes!GC105,1))</f>
        <v/>
      </c>
      <c r="GB98" s="54" t="str">
        <f>IF(ISBLANK(Paramètres!$B104),"",COUNTIF(Codes!GD105,1))</f>
        <v/>
      </c>
      <c r="GC98" s="54" t="str">
        <f>IF(ISBLANK(Paramètres!$B104),"",COUNTIF(Codes!GE105,1))</f>
        <v/>
      </c>
      <c r="GD98" s="54" t="str">
        <f>IF(ISBLANK(Paramètres!$B104),"",COUNTIF(Codes!GF105,1))</f>
        <v/>
      </c>
      <c r="GE98" s="54" t="str">
        <f>IF(ISBLANK(Paramètres!$B104),"",COUNTIF(Codes!GG105,1))</f>
        <v/>
      </c>
      <c r="GF98" s="54" t="str">
        <f>IF(ISBLANK(Paramètres!$B104),"",COUNTIF(Codes!GH105,1))</f>
        <v/>
      </c>
      <c r="GG98" s="54" t="str">
        <f>IF(ISBLANK(Paramètres!$B104),"",COUNTIF(Codes!GI105,1))</f>
        <v/>
      </c>
      <c r="GH98" s="54" t="str">
        <f>IF(ISBLANK(Paramètres!$B104),"",COUNTIF(Codes!GJ105,1))</f>
        <v/>
      </c>
      <c r="GI98" s="54" t="str">
        <f>IF(ISBLANK(Paramètres!$B104),"",COUNTIF(Codes!GK105,1))</f>
        <v/>
      </c>
      <c r="GJ98" s="54" t="str">
        <f>IF(ISBLANK(Paramètres!$B104),"",COUNTIF(Codes!GL105,1))</f>
        <v/>
      </c>
      <c r="GK98" s="54" t="str">
        <f>IF(ISBLANK(Paramètres!$B104),"",COUNTIF(Codes!GM105,1))</f>
        <v/>
      </c>
      <c r="GL98" s="54" t="str">
        <f>IF(ISBLANK(Paramètres!$B104),"",COUNTIF(Codes!GN105,1))</f>
        <v/>
      </c>
      <c r="GM98" s="54" t="str">
        <f>IF(ISBLANK(Paramètres!B104),"",AVERAGE(B98:CX98))</f>
        <v/>
      </c>
      <c r="GN98" s="54" t="str">
        <f>IF(ISBLANK(Paramètres!B104),"",AVERAGE(CY98:GL98))</f>
        <v/>
      </c>
      <c r="GO98" s="54" t="str">
        <f>IF(ISBLANK(Paramètres!B104),"",AVERAGE(C98:GL98))</f>
        <v/>
      </c>
      <c r="GP98" s="54" t="str">
        <f>IF(ISBLANK(Paramètres!B104),"",AVERAGE(CY98:DZ98))</f>
        <v/>
      </c>
      <c r="GQ98" s="54" t="str">
        <f>IF(ISBLANK(Paramètres!B104),"",AVERAGE(EA98:FK98))</f>
        <v/>
      </c>
      <c r="GR98" s="54" t="str">
        <f>IF(ISBLANK(Paramètres!B104),"",AVERAGE(FL98:FW98))</f>
        <v/>
      </c>
      <c r="GS98" s="54" t="str">
        <f>IF(ISBLANK(Paramètres!B104),"",AVERAGE(FX98:GL98))</f>
        <v/>
      </c>
      <c r="GT98" s="54" t="str">
        <f>IF(ISBLANK(Paramètres!B104),"",AVERAGE(Calculs!M98:R98,Calculs!AN98:AY98,Calculs!BE98:BI98,Calculs!BT98:BX98,Calculs!CD98:CO98))</f>
        <v/>
      </c>
      <c r="GU98" s="54" t="str">
        <f>IF(ISBLANK(Paramètres!B104),"",AVERAGE(Calculs!AI98:AM98,Calculs!BJ98:BP98,Calculs!BY98:CC98))</f>
        <v/>
      </c>
      <c r="GV98" s="54" t="str">
        <f>IF(ISBLANK(Paramètres!B104),"",AVERAGE(Calculs!B98:L98,Calculs!S98:AH98,Calculs!AZ98:BD98,Calculs!BQ98:BS98))</f>
        <v/>
      </c>
      <c r="GW98" s="54" t="str">
        <f>IF(ISBLANK(Paramètres!B104),"",AVERAGE(CP98:CX98))</f>
        <v/>
      </c>
    </row>
    <row r="99" spans="1:205" s="23" customFormat="1" ht="24" customHeight="1" thickBot="1" x14ac:dyDescent="0.4">
      <c r="A99" s="266" t="str">
        <f>Codes!C106</f>
        <v/>
      </c>
      <c r="B99" s="54" t="str">
        <f>IF(ISBLANK(Paramètres!$B105),"",COUNTIF(Codes!D106,1))</f>
        <v/>
      </c>
      <c r="C99" s="54" t="str">
        <f>IF(ISBLANK(Paramètres!$B105),"",COUNTIF(Codes!E106,1))</f>
        <v/>
      </c>
      <c r="D99" s="54" t="str">
        <f>IF(ISBLANK(Paramètres!$B105),"",COUNTIF(Codes!F106,1))</f>
        <v/>
      </c>
      <c r="E99" s="54" t="str">
        <f>IF(ISBLANK(Paramètres!$B105),"",COUNTIF(Codes!G106,1))</f>
        <v/>
      </c>
      <c r="F99" s="54" t="str">
        <f>IF(ISBLANK(Paramètres!$B105),"",COUNTIF(Codes!H106,1))</f>
        <v/>
      </c>
      <c r="G99" s="54" t="str">
        <f>IF(ISBLANK(Paramètres!$B105),"",COUNTIF(Codes!I106,1))</f>
        <v/>
      </c>
      <c r="H99" s="54" t="str">
        <f>IF(ISBLANK(Paramètres!$B105),"",COUNTIF(Codes!J106,1))</f>
        <v/>
      </c>
      <c r="I99" s="54" t="str">
        <f>IF(ISBLANK(Paramètres!$B105),"",COUNTIF(Codes!K106,1))</f>
        <v/>
      </c>
      <c r="J99" s="54" t="str">
        <f>IF(ISBLANK(Paramètres!$B105),"",COUNTIF(Codes!L106,1))</f>
        <v/>
      </c>
      <c r="K99" s="54" t="str">
        <f>IF(ISBLANK(Paramètres!$B105),"",COUNTIF(Codes!M106,1))</f>
        <v/>
      </c>
      <c r="L99" s="54" t="str">
        <f>IF(ISBLANK(Paramètres!$B105),"",COUNTIF(Codes!N106,1))</f>
        <v/>
      </c>
      <c r="M99" s="54" t="str">
        <f>IF(ISBLANK(Paramètres!$B105),"",COUNTIF(Codes!O106,1))</f>
        <v/>
      </c>
      <c r="N99" s="54" t="str">
        <f>IF(ISBLANK(Paramètres!$B105),"",COUNTIF(Codes!P106,1))</f>
        <v/>
      </c>
      <c r="O99" s="54" t="str">
        <f>IF(ISBLANK(Paramètres!$B105),"",COUNTIF(Codes!Q106,1))</f>
        <v/>
      </c>
      <c r="P99" s="54" t="str">
        <f>IF(ISBLANK(Paramètres!$B105),"",COUNTIF(Codes!R106,1))</f>
        <v/>
      </c>
      <c r="Q99" s="54" t="str">
        <f>IF(ISBLANK(Paramètres!$B105),"",COUNTIF(Codes!S106,1))</f>
        <v/>
      </c>
      <c r="R99" s="54" t="str">
        <f>IF(ISBLANK(Paramètres!$B105),"",COUNTIF(Codes!T106,1))</f>
        <v/>
      </c>
      <c r="S99" s="54" t="str">
        <f>IF(ISBLANK(Paramètres!$B105),"",COUNTIF(Codes!U106,1))</f>
        <v/>
      </c>
      <c r="T99" s="54" t="str">
        <f>IF(ISBLANK(Paramètres!$B105),"",COUNTIF(Codes!V106,1))</f>
        <v/>
      </c>
      <c r="U99" s="54" t="str">
        <f>IF(ISBLANK(Paramètres!$B105),"",COUNTIF(Codes!W106,1))</f>
        <v/>
      </c>
      <c r="V99" s="54" t="str">
        <f>IF(ISBLANK(Paramètres!$B105),"",COUNTIF(Codes!X106,1))</f>
        <v/>
      </c>
      <c r="W99" s="54" t="str">
        <f>IF(ISBLANK(Paramètres!$B105),"",COUNTIF(Codes!Y106,1))</f>
        <v/>
      </c>
      <c r="X99" s="54" t="str">
        <f>IF(ISBLANK(Paramètres!$B105),"",COUNTIF(Codes!Z106,1))</f>
        <v/>
      </c>
      <c r="Y99" s="54" t="str">
        <f>IF(ISBLANK(Paramètres!$B105),"",COUNTIF(Codes!AA106,1))</f>
        <v/>
      </c>
      <c r="Z99" s="54" t="str">
        <f>IF(ISBLANK(Paramètres!$B105),"",COUNTIF(Codes!AB106,1))</f>
        <v/>
      </c>
      <c r="AA99" s="54" t="str">
        <f>IF(ISBLANK(Paramètres!$B105),"",COUNTIF(Codes!AC106,1))</f>
        <v/>
      </c>
      <c r="AB99" s="54" t="str">
        <f>IF(ISBLANK(Paramètres!$B105),"",COUNTIF(Codes!AD106,1))</f>
        <v/>
      </c>
      <c r="AC99" s="54" t="str">
        <f>IF(ISBLANK(Paramètres!$B105),"",COUNTIF(Codes!AE106,1))</f>
        <v/>
      </c>
      <c r="AD99" s="54" t="str">
        <f>IF(ISBLANK(Paramètres!$B105),"",COUNTIF(Codes!AF106,1))</f>
        <v/>
      </c>
      <c r="AE99" s="54" t="str">
        <f>IF(ISBLANK(Paramètres!$B105),"",COUNTIF(Codes!AG106,1))</f>
        <v/>
      </c>
      <c r="AF99" s="54" t="str">
        <f>IF(ISBLANK(Paramètres!$B105),"",COUNTIF(Codes!AH106,1))</f>
        <v/>
      </c>
      <c r="AG99" s="54" t="str">
        <f>IF(ISBLANK(Paramètres!$B105),"",COUNTIF(Codes!AI106,1))</f>
        <v/>
      </c>
      <c r="AH99" s="54" t="str">
        <f>IF(ISBLANK(Paramètres!$B105),"",COUNTIF(Codes!AJ106,1))</f>
        <v/>
      </c>
      <c r="AI99" s="54" t="str">
        <f>IF(ISBLANK(Paramètres!$B105),"",COUNTIF(Codes!AK106,1))</f>
        <v/>
      </c>
      <c r="AJ99" s="54" t="str">
        <f>IF(ISBLANK(Paramètres!$B105),"",COUNTIF(Codes!AL106,1))</f>
        <v/>
      </c>
      <c r="AK99" s="54" t="str">
        <f>IF(ISBLANK(Paramètres!$B105),"",COUNTIF(Codes!AM106,1))</f>
        <v/>
      </c>
      <c r="AL99" s="54" t="str">
        <f>IF(ISBLANK(Paramètres!$B105),"",COUNTIF(Codes!AN106,1))</f>
        <v/>
      </c>
      <c r="AM99" s="54" t="str">
        <f>IF(ISBLANK(Paramètres!$B105),"",COUNTIF(Codes!AO106,1))</f>
        <v/>
      </c>
      <c r="AN99" s="54" t="str">
        <f>IF(ISBLANK(Paramètres!$B105),"",COUNTIF(Codes!AP106,1))</f>
        <v/>
      </c>
      <c r="AO99" s="54" t="str">
        <f>IF(ISBLANK(Paramètres!$B105),"",COUNTIF(Codes!AQ106,1))</f>
        <v/>
      </c>
      <c r="AP99" s="54" t="str">
        <f>IF(ISBLANK(Paramètres!$B105),"",COUNTIF(Codes!AR106,1))</f>
        <v/>
      </c>
      <c r="AQ99" s="54" t="str">
        <f>IF(ISBLANK(Paramètres!$B105),"",COUNTIF(Codes!AS106,1))</f>
        <v/>
      </c>
      <c r="AR99" s="54" t="str">
        <f>IF(ISBLANK(Paramètres!$B105),"",COUNTIF(Codes!AT106,1))</f>
        <v/>
      </c>
      <c r="AS99" s="54" t="str">
        <f>IF(ISBLANK(Paramètres!$B105),"",COUNTIF(Codes!AU106,1))</f>
        <v/>
      </c>
      <c r="AT99" s="54" t="str">
        <f>IF(ISBLANK(Paramètres!$B105),"",COUNTIF(Codes!AV106,1))</f>
        <v/>
      </c>
      <c r="AU99" s="54" t="str">
        <f>IF(ISBLANK(Paramètres!$B105),"",COUNTIF(Codes!AW106,1))</f>
        <v/>
      </c>
      <c r="AV99" s="54" t="str">
        <f>IF(ISBLANK(Paramètres!$B105),"",COUNTIF(Codes!AX106,1))</f>
        <v/>
      </c>
      <c r="AW99" s="54" t="str">
        <f>IF(ISBLANK(Paramètres!$B105),"",COUNTIF(Codes!AY106,1))</f>
        <v/>
      </c>
      <c r="AX99" s="54" t="str">
        <f>IF(ISBLANK(Paramètres!$B105),"",COUNTIF(Codes!AZ106,1))</f>
        <v/>
      </c>
      <c r="AY99" s="54" t="str">
        <f>IF(ISBLANK(Paramètres!$B105),"",COUNTIF(Codes!BA106,1))</f>
        <v/>
      </c>
      <c r="AZ99" s="54" t="str">
        <f>IF(ISBLANK(Paramètres!$B105),"",COUNTIF(Codes!BB106,1))</f>
        <v/>
      </c>
      <c r="BA99" s="54" t="str">
        <f>IF(ISBLANK(Paramètres!$B105),"",COUNTIF(Codes!BC106,1))</f>
        <v/>
      </c>
      <c r="BB99" s="54" t="str">
        <f>IF(ISBLANK(Paramètres!$B105),"",COUNTIF(Codes!BD106,1))</f>
        <v/>
      </c>
      <c r="BC99" s="54" t="str">
        <f>IF(ISBLANK(Paramètres!$B105),"",COUNTIF(Codes!BE106,1))</f>
        <v/>
      </c>
      <c r="BD99" s="54" t="str">
        <f>IF(ISBLANK(Paramètres!$B105),"",COUNTIF(Codes!BF106,1))</f>
        <v/>
      </c>
      <c r="BE99" s="54" t="str">
        <f>IF(ISBLANK(Paramètres!$B105),"",COUNTIF(Codes!BG106,1))</f>
        <v/>
      </c>
      <c r="BF99" s="54" t="str">
        <f>IF(ISBLANK(Paramètres!$B105),"",COUNTIF(Codes!BH106,1))</f>
        <v/>
      </c>
      <c r="BG99" s="54" t="str">
        <f>IF(ISBLANK(Paramètres!$B105),"",COUNTIF(Codes!BI106,1))</f>
        <v/>
      </c>
      <c r="BH99" s="54" t="str">
        <f>IF(ISBLANK(Paramètres!$B105),"",COUNTIF(Codes!BJ106,1))</f>
        <v/>
      </c>
      <c r="BI99" s="54" t="str">
        <f>IF(ISBLANK(Paramètres!$B105),"",COUNTIF(Codes!BK106,1))</f>
        <v/>
      </c>
      <c r="BJ99" s="54" t="str">
        <f>IF(ISBLANK(Paramètres!$B105),"",COUNTIF(Codes!BL106,1))</f>
        <v/>
      </c>
      <c r="BK99" s="54" t="str">
        <f>IF(ISBLANK(Paramètres!$B105),"",COUNTIF(Codes!BM106,1))</f>
        <v/>
      </c>
      <c r="BL99" s="54" t="str">
        <f>IF(ISBLANK(Paramètres!$B105),"",COUNTIF(Codes!BN106,1))</f>
        <v/>
      </c>
      <c r="BM99" s="54" t="str">
        <f>IF(ISBLANK(Paramètres!$B105),"",COUNTIF(Codes!BO106,1))</f>
        <v/>
      </c>
      <c r="BN99" s="54" t="str">
        <f>IF(ISBLANK(Paramètres!$B105),"",COUNTIF(Codes!BP106,1))</f>
        <v/>
      </c>
      <c r="BO99" s="54" t="str">
        <f>IF(ISBLANK(Paramètres!$B105),"",COUNTIF(Codes!BQ106,1))</f>
        <v/>
      </c>
      <c r="BP99" s="54" t="str">
        <f>IF(ISBLANK(Paramètres!$B105),"",COUNTIF(Codes!BR106,1))</f>
        <v/>
      </c>
      <c r="BQ99" s="54" t="str">
        <f>IF(ISBLANK(Paramètres!$B105),"",COUNTIF(Codes!BS106,1))</f>
        <v/>
      </c>
      <c r="BR99" s="54" t="str">
        <f>IF(ISBLANK(Paramètres!$B105),"",COUNTIF(Codes!BT106,1))</f>
        <v/>
      </c>
      <c r="BS99" s="54" t="str">
        <f>IF(ISBLANK(Paramètres!$B105),"",COUNTIF(Codes!BU106,1))</f>
        <v/>
      </c>
      <c r="BT99" s="54" t="str">
        <f>IF(ISBLANK(Paramètres!$B105),"",COUNTIF(Codes!BV106,1))</f>
        <v/>
      </c>
      <c r="BU99" s="54" t="str">
        <f>IF(ISBLANK(Paramètres!$B105),"",COUNTIF(Codes!BW106,1))</f>
        <v/>
      </c>
      <c r="BV99" s="54" t="str">
        <f>IF(ISBLANK(Paramètres!$B105),"",COUNTIF(Codes!BX106,1))</f>
        <v/>
      </c>
      <c r="BW99" s="54" t="str">
        <f>IF(ISBLANK(Paramètres!$B105),"",COUNTIF(Codes!BY106,1))</f>
        <v/>
      </c>
      <c r="BX99" s="54" t="str">
        <f>IF(ISBLANK(Paramètres!$B105),"",COUNTIF(Codes!BZ106,1))</f>
        <v/>
      </c>
      <c r="BY99" s="54" t="str">
        <f>IF(ISBLANK(Paramètres!$B105),"",COUNTIF(Codes!CA106,1))</f>
        <v/>
      </c>
      <c r="BZ99" s="54" t="str">
        <f>IF(ISBLANK(Paramètres!$B105),"",COUNTIF(Codes!CB106,1))</f>
        <v/>
      </c>
      <c r="CA99" s="54" t="str">
        <f>IF(ISBLANK(Paramètres!$B105),"",COUNTIF(Codes!CC106,1))</f>
        <v/>
      </c>
      <c r="CB99" s="54" t="str">
        <f>IF(ISBLANK(Paramètres!$B105),"",COUNTIF(Codes!CD106,1))</f>
        <v/>
      </c>
      <c r="CC99" s="54" t="str">
        <f>IF(ISBLANK(Paramètres!$B105),"",COUNTIF(Codes!CE106,1))</f>
        <v/>
      </c>
      <c r="CD99" s="54" t="str">
        <f>IF(ISBLANK(Paramètres!$B105),"",COUNTIF(Codes!CF106,1))</f>
        <v/>
      </c>
      <c r="CE99" s="54" t="str">
        <f>IF(ISBLANK(Paramètres!$B105),"",COUNTIF(Codes!CG106,1))</f>
        <v/>
      </c>
      <c r="CF99" s="54" t="str">
        <f>IF(ISBLANK(Paramètres!$B105),"",COUNTIF(Codes!CH106,1))</f>
        <v/>
      </c>
      <c r="CG99" s="54" t="str">
        <f>IF(ISBLANK(Paramètres!$B105),"",COUNTIF(Codes!CI106,1))</f>
        <v/>
      </c>
      <c r="CH99" s="54" t="str">
        <f>IF(ISBLANK(Paramètres!$B105),"",COUNTIF(Codes!CJ106,1))</f>
        <v/>
      </c>
      <c r="CI99" s="54" t="str">
        <f>IF(ISBLANK(Paramètres!$B105),"",COUNTIF(Codes!CK106,1))</f>
        <v/>
      </c>
      <c r="CJ99" s="54" t="str">
        <f>IF(ISBLANK(Paramètres!$B105),"",COUNTIF(Codes!CL106,1))</f>
        <v/>
      </c>
      <c r="CK99" s="54" t="str">
        <f>IF(ISBLANK(Paramètres!$B105),"",COUNTIF(Codes!CM106,1))</f>
        <v/>
      </c>
      <c r="CL99" s="54" t="str">
        <f>IF(ISBLANK(Paramètres!$B105),"",COUNTIF(Codes!CN106,1))</f>
        <v/>
      </c>
      <c r="CM99" s="54" t="str">
        <f>IF(ISBLANK(Paramètres!$B105),"",COUNTIF(Codes!CO106,1))</f>
        <v/>
      </c>
      <c r="CN99" s="54" t="str">
        <f>IF(ISBLANK(Paramètres!$B105),"",COUNTIF(Codes!CP106,1))</f>
        <v/>
      </c>
      <c r="CO99" s="54" t="str">
        <f>IF(ISBLANK(Paramètres!$B105),"",COUNTIF(Codes!CQ106,1))</f>
        <v/>
      </c>
      <c r="CP99" s="54" t="str">
        <f>IF(ISBLANK(Paramètres!$B105),"",COUNTIF(Codes!CR106,1))</f>
        <v/>
      </c>
      <c r="CQ99" s="54" t="str">
        <f>IF(ISBLANK(Paramètres!$B105),"",COUNTIF(Codes!CS106,1))</f>
        <v/>
      </c>
      <c r="CR99" s="54" t="str">
        <f>IF(ISBLANK(Paramètres!$B105),"",COUNTIF(Codes!CT106,1))</f>
        <v/>
      </c>
      <c r="CS99" s="54" t="str">
        <f>IF(ISBLANK(Paramètres!$B105),"",COUNTIF(Codes!CU106,1))</f>
        <v/>
      </c>
      <c r="CT99" s="54" t="str">
        <f>IF(ISBLANK(Paramètres!$B105),"",COUNTIF(Codes!CV106,1))</f>
        <v/>
      </c>
      <c r="CU99" s="54" t="str">
        <f>IF(ISBLANK(Paramètres!$B105),"",COUNTIF(Codes!CW106,1))</f>
        <v/>
      </c>
      <c r="CV99" s="54" t="str">
        <f>IF(ISBLANK(Paramètres!$B105),"",COUNTIF(Codes!CX106,1))</f>
        <v/>
      </c>
      <c r="CW99" s="54" t="str">
        <f>IF(ISBLANK(Paramètres!$B105),"",COUNTIF(Codes!CY106,1))</f>
        <v/>
      </c>
      <c r="CX99" s="54" t="str">
        <f>IF(ISBLANK(Paramètres!$B105),"",COUNTIF(Codes!CZ106,1))</f>
        <v/>
      </c>
      <c r="CY99" s="54" t="str">
        <f>IF(ISBLANK(Paramètres!$B105),"",COUNTIF(Codes!DA106,1))</f>
        <v/>
      </c>
      <c r="CZ99" s="54" t="str">
        <f>IF(ISBLANK(Paramètres!$B105),"",COUNTIF(Codes!DB106,1))</f>
        <v/>
      </c>
      <c r="DA99" s="54" t="str">
        <f>IF(ISBLANK(Paramètres!$B105),"",COUNTIF(Codes!DC106,1))</f>
        <v/>
      </c>
      <c r="DB99" s="54" t="str">
        <f>IF(ISBLANK(Paramètres!$B105),"",COUNTIF(Codes!DD106,1))</f>
        <v/>
      </c>
      <c r="DC99" s="54" t="str">
        <f>IF(ISBLANK(Paramètres!$B105),"",COUNTIF(Codes!DE106,1))</f>
        <v/>
      </c>
      <c r="DD99" s="54" t="str">
        <f>IF(ISBLANK(Paramètres!$B105),"",COUNTIF(Codes!DF106,1))</f>
        <v/>
      </c>
      <c r="DE99" s="54" t="str">
        <f>IF(ISBLANK(Paramètres!$B105),"",COUNTIF(Codes!DG106,1))</f>
        <v/>
      </c>
      <c r="DF99" s="54" t="str">
        <f>IF(ISBLANK(Paramètres!$B105),"",COUNTIF(Codes!DH106,1))</f>
        <v/>
      </c>
      <c r="DG99" s="54" t="str">
        <f>IF(ISBLANK(Paramètres!$B105),"",COUNTIF(Codes!DI106,1))</f>
        <v/>
      </c>
      <c r="DH99" s="54" t="str">
        <f>IF(ISBLANK(Paramètres!$B105),"",COUNTIF(Codes!DJ106,1))</f>
        <v/>
      </c>
      <c r="DI99" s="54" t="str">
        <f>IF(ISBLANK(Paramètres!$B105),"",COUNTIF(Codes!DK106,1))</f>
        <v/>
      </c>
      <c r="DJ99" s="54" t="str">
        <f>IF(ISBLANK(Paramètres!$B105),"",COUNTIF(Codes!DL106,1))</f>
        <v/>
      </c>
      <c r="DK99" s="54" t="str">
        <f>IF(ISBLANK(Paramètres!$B105),"",COUNTIF(Codes!DM106,1))</f>
        <v/>
      </c>
      <c r="DL99" s="54" t="str">
        <f>IF(ISBLANK(Paramètres!$B105),"",COUNTIF(Codes!DN106,1))</f>
        <v/>
      </c>
      <c r="DM99" s="54" t="str">
        <f>IF(ISBLANK(Paramètres!$B105),"",COUNTIF(Codes!DO106,1))</f>
        <v/>
      </c>
      <c r="DN99" s="54" t="str">
        <f>IF(ISBLANK(Paramètres!$B105),"",COUNTIF(Codes!DP106,1))</f>
        <v/>
      </c>
      <c r="DO99" s="54" t="str">
        <f>IF(ISBLANK(Paramètres!$B105),"",COUNTIF(Codes!DQ106,1))</f>
        <v/>
      </c>
      <c r="DP99" s="54" t="str">
        <f>IF(ISBLANK(Paramètres!$B105),"",COUNTIF(Codes!DR106,1))</f>
        <v/>
      </c>
      <c r="DQ99" s="54" t="str">
        <f>IF(ISBLANK(Paramètres!$B105),"",COUNTIF(Codes!DS106,1))</f>
        <v/>
      </c>
      <c r="DR99" s="54" t="str">
        <f>IF(ISBLANK(Paramètres!$B105),"",COUNTIF(Codes!DT106,1))</f>
        <v/>
      </c>
      <c r="DS99" s="54" t="str">
        <f>IF(ISBLANK(Paramètres!$B105),"",COUNTIF(Codes!DU106,1))</f>
        <v/>
      </c>
      <c r="DT99" s="54" t="str">
        <f>IF(ISBLANK(Paramètres!$B105),"",COUNTIF(Codes!DV106,1))</f>
        <v/>
      </c>
      <c r="DU99" s="54" t="str">
        <f>IF(ISBLANK(Paramètres!$B105),"",COUNTIF(Codes!DW106,1))</f>
        <v/>
      </c>
      <c r="DV99" s="54" t="str">
        <f>IF(ISBLANK(Paramètres!$B105),"",COUNTIF(Codes!DX106,1))</f>
        <v/>
      </c>
      <c r="DW99" s="54" t="str">
        <f>IF(ISBLANK(Paramètres!$B105),"",COUNTIF(Codes!DY106,1))</f>
        <v/>
      </c>
      <c r="DX99" s="54" t="str">
        <f>IF(ISBLANK(Paramètres!$B105),"",COUNTIF(Codes!DZ106,1))</f>
        <v/>
      </c>
      <c r="DY99" s="54" t="str">
        <f>IF(ISBLANK(Paramètres!$B105),"",COUNTIF(Codes!EA106,1))</f>
        <v/>
      </c>
      <c r="DZ99" s="54" t="str">
        <f>IF(ISBLANK(Paramètres!$B105),"",COUNTIF(Codes!EB106,1))</f>
        <v/>
      </c>
      <c r="EA99" s="54" t="str">
        <f>IF(ISBLANK(Paramètres!$B105),"",COUNTIF(Codes!EC106,1))</f>
        <v/>
      </c>
      <c r="EB99" s="54" t="str">
        <f>IF(ISBLANK(Paramètres!$B105),"",COUNTIF(Codes!ED106,1))</f>
        <v/>
      </c>
      <c r="EC99" s="54" t="str">
        <f>IF(ISBLANK(Paramètres!$B105),"",COUNTIF(Codes!EE106,1))</f>
        <v/>
      </c>
      <c r="ED99" s="54" t="str">
        <f>IF(ISBLANK(Paramètres!$B105),"",COUNTIF(Codes!EF106,1))</f>
        <v/>
      </c>
      <c r="EE99" s="54" t="str">
        <f>IF(ISBLANK(Paramètres!$B105),"",COUNTIF(Codes!EG106,1))</f>
        <v/>
      </c>
      <c r="EF99" s="54" t="str">
        <f>IF(ISBLANK(Paramètres!$B105),"",COUNTIF(Codes!EH106,1))</f>
        <v/>
      </c>
      <c r="EG99" s="54" t="str">
        <f>IF(ISBLANK(Paramètres!$B105),"",COUNTIF(Codes!EI106,1))</f>
        <v/>
      </c>
      <c r="EH99" s="54" t="str">
        <f>IF(ISBLANK(Paramètres!$B105),"",COUNTIF(Codes!EJ106,1))</f>
        <v/>
      </c>
      <c r="EI99" s="54" t="str">
        <f>IF(ISBLANK(Paramètres!$B105),"",COUNTIF(Codes!EK106,1))</f>
        <v/>
      </c>
      <c r="EJ99" s="54" t="str">
        <f>IF(ISBLANK(Paramètres!$B105),"",COUNTIF(Codes!EL106,1))</f>
        <v/>
      </c>
      <c r="EK99" s="54" t="str">
        <f>IF(ISBLANK(Paramètres!$B105),"",COUNTIF(Codes!EM106,1))</f>
        <v/>
      </c>
      <c r="EL99" s="54" t="str">
        <f>IF(ISBLANK(Paramètres!$B105),"",COUNTIF(Codes!EN106,1))</f>
        <v/>
      </c>
      <c r="EM99" s="54" t="str">
        <f>IF(ISBLANK(Paramètres!$B105),"",COUNTIF(Codes!EO106,1))</f>
        <v/>
      </c>
      <c r="EN99" s="54" t="str">
        <f>IF(ISBLANK(Paramètres!$B105),"",COUNTIF(Codes!EP106,1))</f>
        <v/>
      </c>
      <c r="EO99" s="54" t="str">
        <f>IF(ISBLANK(Paramètres!$B105),"",COUNTIF(Codes!EQ106,1))</f>
        <v/>
      </c>
      <c r="EP99" s="54" t="str">
        <f>IF(ISBLANK(Paramètres!$B105),"",COUNTIF(Codes!ER106,1))</f>
        <v/>
      </c>
      <c r="EQ99" s="54" t="str">
        <f>IF(ISBLANK(Paramètres!$B105),"",COUNTIF(Codes!ES106,1))</f>
        <v/>
      </c>
      <c r="ER99" s="54" t="str">
        <f>IF(ISBLANK(Paramètres!$B105),"",COUNTIF(Codes!ET106,1))</f>
        <v/>
      </c>
      <c r="ES99" s="54" t="str">
        <f>IF(ISBLANK(Paramètres!$B105),"",COUNTIF(Codes!EU106,1))</f>
        <v/>
      </c>
      <c r="ET99" s="54" t="str">
        <f>IF(ISBLANK(Paramètres!$B105),"",COUNTIF(Codes!EV106,1))</f>
        <v/>
      </c>
      <c r="EU99" s="54" t="str">
        <f>IF(ISBLANK(Paramètres!$B105),"",COUNTIF(Codes!EW106,1))</f>
        <v/>
      </c>
      <c r="EV99" s="54" t="str">
        <f>IF(ISBLANK(Paramètres!$B105),"",COUNTIF(Codes!EX106,1))</f>
        <v/>
      </c>
      <c r="EW99" s="54" t="str">
        <f>IF(ISBLANK(Paramètres!$B105),"",COUNTIF(Codes!EY106,1))</f>
        <v/>
      </c>
      <c r="EX99" s="54" t="str">
        <f>IF(ISBLANK(Paramètres!$B105),"",COUNTIF(Codes!EZ106,1))</f>
        <v/>
      </c>
      <c r="EY99" s="54" t="str">
        <f>IF(ISBLANK(Paramètres!$B105),"",COUNTIF(Codes!FA106,1))</f>
        <v/>
      </c>
      <c r="EZ99" s="54" t="str">
        <f>IF(ISBLANK(Paramètres!$B105),"",COUNTIF(Codes!FB106,1))</f>
        <v/>
      </c>
      <c r="FA99" s="54" t="str">
        <f>IF(ISBLANK(Paramètres!$B105),"",COUNTIF(Codes!FC106,1))</f>
        <v/>
      </c>
      <c r="FB99" s="54" t="str">
        <f>IF(ISBLANK(Paramètres!$B105),"",COUNTIF(Codes!FD106,1))</f>
        <v/>
      </c>
      <c r="FC99" s="54" t="str">
        <f>IF(ISBLANK(Paramètres!$B105),"",COUNTIF(Codes!FE106,1))</f>
        <v/>
      </c>
      <c r="FD99" s="54" t="str">
        <f>IF(ISBLANK(Paramètres!$B105),"",COUNTIF(Codes!FF106,1))</f>
        <v/>
      </c>
      <c r="FE99" s="54" t="str">
        <f>IF(ISBLANK(Paramètres!$B105),"",COUNTIF(Codes!FG106,1))</f>
        <v/>
      </c>
      <c r="FF99" s="54" t="str">
        <f>IF(ISBLANK(Paramètres!$B105),"",COUNTIF(Codes!FH106,1))</f>
        <v/>
      </c>
      <c r="FG99" s="54" t="str">
        <f>IF(ISBLANK(Paramètres!$B105),"",COUNTIF(Codes!FI106,1))</f>
        <v/>
      </c>
      <c r="FH99" s="54" t="str">
        <f>IF(ISBLANK(Paramètres!$B105),"",COUNTIF(Codes!FJ106,1))</f>
        <v/>
      </c>
      <c r="FI99" s="54" t="str">
        <f>IF(ISBLANK(Paramètres!$B105),"",COUNTIF(Codes!FK106,1))</f>
        <v/>
      </c>
      <c r="FJ99" s="54" t="str">
        <f>IF(ISBLANK(Paramètres!$B105),"",COUNTIF(Codes!FL106,1))</f>
        <v/>
      </c>
      <c r="FK99" s="54" t="str">
        <f>IF(ISBLANK(Paramètres!$B105),"",COUNTIF(Codes!FM106,1))</f>
        <v/>
      </c>
      <c r="FL99" s="54" t="str">
        <f>IF(ISBLANK(Paramètres!$B105),"",COUNTIF(Codes!FN106,1))</f>
        <v/>
      </c>
      <c r="FM99" s="54" t="str">
        <f>IF(ISBLANK(Paramètres!$B105),"",COUNTIF(Codes!FO106,1))</f>
        <v/>
      </c>
      <c r="FN99" s="54" t="str">
        <f>IF(ISBLANK(Paramètres!$B105),"",COUNTIF(Codes!FP106,1))</f>
        <v/>
      </c>
      <c r="FO99" s="54" t="str">
        <f>IF(ISBLANK(Paramètres!$B105),"",COUNTIF(Codes!FQ106,1))</f>
        <v/>
      </c>
      <c r="FP99" s="54" t="str">
        <f>IF(ISBLANK(Paramètres!$B105),"",COUNTIF(Codes!FR106,1))</f>
        <v/>
      </c>
      <c r="FQ99" s="54" t="str">
        <f>IF(ISBLANK(Paramètres!$B105),"",COUNTIF(Codes!FS106,1))</f>
        <v/>
      </c>
      <c r="FR99" s="54" t="str">
        <f>IF(ISBLANK(Paramètres!$B105),"",COUNTIF(Codes!FT106,1))</f>
        <v/>
      </c>
      <c r="FS99" s="54" t="str">
        <f>IF(ISBLANK(Paramètres!$B105),"",COUNTIF(Codes!FU106,1))</f>
        <v/>
      </c>
      <c r="FT99" s="54" t="str">
        <f>IF(ISBLANK(Paramètres!$B105),"",COUNTIF(Codes!FV106,1))</f>
        <v/>
      </c>
      <c r="FU99" s="54" t="str">
        <f>IF(ISBLANK(Paramètres!$B105),"",COUNTIF(Codes!FW106,1))</f>
        <v/>
      </c>
      <c r="FV99" s="54" t="str">
        <f>IF(ISBLANK(Paramètres!$B105),"",COUNTIF(Codes!FX106,1))</f>
        <v/>
      </c>
      <c r="FW99" s="54" t="str">
        <f>IF(ISBLANK(Paramètres!$B105),"",COUNTIF(Codes!FY106,1))</f>
        <v/>
      </c>
      <c r="FX99" s="54" t="str">
        <f>IF(ISBLANK(Paramètres!$B105),"",COUNTIF(Codes!FZ106,1))</f>
        <v/>
      </c>
      <c r="FY99" s="54" t="str">
        <f>IF(ISBLANK(Paramètres!$B105),"",COUNTIF(Codes!GA106,1))</f>
        <v/>
      </c>
      <c r="FZ99" s="54" t="str">
        <f>IF(ISBLANK(Paramètres!$B105),"",COUNTIF(Codes!GB106,1))</f>
        <v/>
      </c>
      <c r="GA99" s="54" t="str">
        <f>IF(ISBLANK(Paramètres!$B105),"",COUNTIF(Codes!GC106,1))</f>
        <v/>
      </c>
      <c r="GB99" s="54" t="str">
        <f>IF(ISBLANK(Paramètres!$B105),"",COUNTIF(Codes!GD106,1))</f>
        <v/>
      </c>
      <c r="GC99" s="54" t="str">
        <f>IF(ISBLANK(Paramètres!$B105),"",COUNTIF(Codes!GE106,1))</f>
        <v/>
      </c>
      <c r="GD99" s="54" t="str">
        <f>IF(ISBLANK(Paramètres!$B105),"",COUNTIF(Codes!GF106,1))</f>
        <v/>
      </c>
      <c r="GE99" s="54" t="str">
        <f>IF(ISBLANK(Paramètres!$B105),"",COUNTIF(Codes!GG106,1))</f>
        <v/>
      </c>
      <c r="GF99" s="54" t="str">
        <f>IF(ISBLANK(Paramètres!$B105),"",COUNTIF(Codes!GH106,1))</f>
        <v/>
      </c>
      <c r="GG99" s="54" t="str">
        <f>IF(ISBLANK(Paramètres!$B105),"",COUNTIF(Codes!GI106,1))</f>
        <v/>
      </c>
      <c r="GH99" s="54" t="str">
        <f>IF(ISBLANK(Paramètres!$B105),"",COUNTIF(Codes!GJ106,1))</f>
        <v/>
      </c>
      <c r="GI99" s="54" t="str">
        <f>IF(ISBLANK(Paramètres!$B105),"",COUNTIF(Codes!GK106,1))</f>
        <v/>
      </c>
      <c r="GJ99" s="54" t="str">
        <f>IF(ISBLANK(Paramètres!$B105),"",COUNTIF(Codes!GL106,1))</f>
        <v/>
      </c>
      <c r="GK99" s="54" t="str">
        <f>IF(ISBLANK(Paramètres!$B105),"",COUNTIF(Codes!GM106,1))</f>
        <v/>
      </c>
      <c r="GL99" s="54" t="str">
        <f>IF(ISBLANK(Paramètres!$B105),"",COUNTIF(Codes!GN106,1))</f>
        <v/>
      </c>
      <c r="GM99" s="54" t="str">
        <f>IF(ISBLANK(Paramètres!B105),"",AVERAGE(B99:CX99))</f>
        <v/>
      </c>
      <c r="GN99" s="54" t="str">
        <f>IF(ISBLANK(Paramètres!B105),"",AVERAGE(CY99:GL99))</f>
        <v/>
      </c>
      <c r="GO99" s="54" t="str">
        <f>IF(ISBLANK(Paramètres!B105),"",AVERAGE(C99:GL99))</f>
        <v/>
      </c>
      <c r="GP99" s="54" t="str">
        <f>IF(ISBLANK(Paramètres!B105),"",AVERAGE(CY99:DZ99))</f>
        <v/>
      </c>
      <c r="GQ99" s="54" t="str">
        <f>IF(ISBLANK(Paramètres!B105),"",AVERAGE(EA99:FK99))</f>
        <v/>
      </c>
      <c r="GR99" s="54" t="str">
        <f>IF(ISBLANK(Paramètres!B105),"",AVERAGE(FL99:FW99))</f>
        <v/>
      </c>
      <c r="GS99" s="54" t="str">
        <f>IF(ISBLANK(Paramètres!B105),"",AVERAGE(FX99:GL99))</f>
        <v/>
      </c>
      <c r="GT99" s="54" t="str">
        <f>IF(ISBLANK(Paramètres!B105),"",AVERAGE(Calculs!M99:R99,Calculs!AN99:AY99,Calculs!BE99:BI99,Calculs!BT99:BX99,Calculs!CD99:CO99))</f>
        <v/>
      </c>
      <c r="GU99" s="54" t="str">
        <f>IF(ISBLANK(Paramètres!B105),"",AVERAGE(Calculs!AI99:AM99,Calculs!BJ99:BP99,Calculs!BY99:CC99))</f>
        <v/>
      </c>
      <c r="GV99" s="54" t="str">
        <f>IF(ISBLANK(Paramètres!B105),"",AVERAGE(Calculs!B99:L99,Calculs!S99:AH99,Calculs!AZ99:BD99,Calculs!BQ99:BS99))</f>
        <v/>
      </c>
      <c r="GW99" s="54" t="str">
        <f>IF(ISBLANK(Paramètres!B105),"",AVERAGE(CP99:CX99))</f>
        <v/>
      </c>
    </row>
    <row r="100" spans="1:205" s="23" customFormat="1" ht="24" customHeight="1" thickBot="1" x14ac:dyDescent="0.4">
      <c r="A100" s="266" t="str">
        <f>Codes!C107</f>
        <v/>
      </c>
      <c r="B100" s="54" t="str">
        <f>IF(ISBLANK(Paramètres!$B106),"",COUNTIF(Codes!D107,1))</f>
        <v/>
      </c>
      <c r="C100" s="54" t="str">
        <f>IF(ISBLANK(Paramètres!$B106),"",COUNTIF(Codes!E107,1))</f>
        <v/>
      </c>
      <c r="D100" s="54" t="str">
        <f>IF(ISBLANK(Paramètres!$B106),"",COUNTIF(Codes!F107,1))</f>
        <v/>
      </c>
      <c r="E100" s="54" t="str">
        <f>IF(ISBLANK(Paramètres!$B106),"",COUNTIF(Codes!G107,1))</f>
        <v/>
      </c>
      <c r="F100" s="54" t="str">
        <f>IF(ISBLANK(Paramètres!$B106),"",COUNTIF(Codes!H107,1))</f>
        <v/>
      </c>
      <c r="G100" s="54" t="str">
        <f>IF(ISBLANK(Paramètres!$B106),"",COUNTIF(Codes!I107,1))</f>
        <v/>
      </c>
      <c r="H100" s="54" t="str">
        <f>IF(ISBLANK(Paramètres!$B106),"",COUNTIF(Codes!J107,1))</f>
        <v/>
      </c>
      <c r="I100" s="54" t="str">
        <f>IF(ISBLANK(Paramètres!$B106),"",COUNTIF(Codes!K107,1))</f>
        <v/>
      </c>
      <c r="J100" s="54" t="str">
        <f>IF(ISBLANK(Paramètres!$B106),"",COUNTIF(Codes!L107,1))</f>
        <v/>
      </c>
      <c r="K100" s="54" t="str">
        <f>IF(ISBLANK(Paramètres!$B106),"",COUNTIF(Codes!M107,1))</f>
        <v/>
      </c>
      <c r="L100" s="54" t="str">
        <f>IF(ISBLANK(Paramètres!$B106),"",COUNTIF(Codes!N107,1))</f>
        <v/>
      </c>
      <c r="M100" s="54" t="str">
        <f>IF(ISBLANK(Paramètres!$B106),"",COUNTIF(Codes!O107,1))</f>
        <v/>
      </c>
      <c r="N100" s="54" t="str">
        <f>IF(ISBLANK(Paramètres!$B106),"",COUNTIF(Codes!P107,1))</f>
        <v/>
      </c>
      <c r="O100" s="54" t="str">
        <f>IF(ISBLANK(Paramètres!$B106),"",COUNTIF(Codes!Q107,1))</f>
        <v/>
      </c>
      <c r="P100" s="54" t="str">
        <f>IF(ISBLANK(Paramètres!$B106),"",COUNTIF(Codes!R107,1))</f>
        <v/>
      </c>
      <c r="Q100" s="54" t="str">
        <f>IF(ISBLANK(Paramètres!$B106),"",COUNTIF(Codes!S107,1))</f>
        <v/>
      </c>
      <c r="R100" s="54" t="str">
        <f>IF(ISBLANK(Paramètres!$B106),"",COUNTIF(Codes!T107,1))</f>
        <v/>
      </c>
      <c r="S100" s="54" t="str">
        <f>IF(ISBLANK(Paramètres!$B106),"",COUNTIF(Codes!U107,1))</f>
        <v/>
      </c>
      <c r="T100" s="54" t="str">
        <f>IF(ISBLANK(Paramètres!$B106),"",COUNTIF(Codes!V107,1))</f>
        <v/>
      </c>
      <c r="U100" s="54" t="str">
        <f>IF(ISBLANK(Paramètres!$B106),"",COUNTIF(Codes!W107,1))</f>
        <v/>
      </c>
      <c r="V100" s="54" t="str">
        <f>IF(ISBLANK(Paramètres!$B106),"",COUNTIF(Codes!X107,1))</f>
        <v/>
      </c>
      <c r="W100" s="54" t="str">
        <f>IF(ISBLANK(Paramètres!$B106),"",COUNTIF(Codes!Y107,1))</f>
        <v/>
      </c>
      <c r="X100" s="54" t="str">
        <f>IF(ISBLANK(Paramètres!$B106),"",COUNTIF(Codes!Z107,1))</f>
        <v/>
      </c>
      <c r="Y100" s="54" t="str">
        <f>IF(ISBLANK(Paramètres!$B106),"",COUNTIF(Codes!AA107,1))</f>
        <v/>
      </c>
      <c r="Z100" s="54" t="str">
        <f>IF(ISBLANK(Paramètres!$B106),"",COUNTIF(Codes!AB107,1))</f>
        <v/>
      </c>
      <c r="AA100" s="54" t="str">
        <f>IF(ISBLANK(Paramètres!$B106),"",COUNTIF(Codes!AC107,1))</f>
        <v/>
      </c>
      <c r="AB100" s="54" t="str">
        <f>IF(ISBLANK(Paramètres!$B106),"",COUNTIF(Codes!AD107,1))</f>
        <v/>
      </c>
      <c r="AC100" s="54" t="str">
        <f>IF(ISBLANK(Paramètres!$B106),"",COUNTIF(Codes!AE107,1))</f>
        <v/>
      </c>
      <c r="AD100" s="54" t="str">
        <f>IF(ISBLANK(Paramètres!$B106),"",COUNTIF(Codes!AF107,1))</f>
        <v/>
      </c>
      <c r="AE100" s="54" t="str">
        <f>IF(ISBLANK(Paramètres!$B106),"",COUNTIF(Codes!AG107,1))</f>
        <v/>
      </c>
      <c r="AF100" s="54" t="str">
        <f>IF(ISBLANK(Paramètres!$B106),"",COUNTIF(Codes!AH107,1))</f>
        <v/>
      </c>
      <c r="AG100" s="54" t="str">
        <f>IF(ISBLANK(Paramètres!$B106),"",COUNTIF(Codes!AI107,1))</f>
        <v/>
      </c>
      <c r="AH100" s="54" t="str">
        <f>IF(ISBLANK(Paramètres!$B106),"",COUNTIF(Codes!AJ107,1))</f>
        <v/>
      </c>
      <c r="AI100" s="54" t="str">
        <f>IF(ISBLANK(Paramètres!$B106),"",COUNTIF(Codes!AK107,1))</f>
        <v/>
      </c>
      <c r="AJ100" s="54" t="str">
        <f>IF(ISBLANK(Paramètres!$B106),"",COUNTIF(Codes!AL107,1))</f>
        <v/>
      </c>
      <c r="AK100" s="54" t="str">
        <f>IF(ISBLANK(Paramètres!$B106),"",COUNTIF(Codes!AM107,1))</f>
        <v/>
      </c>
      <c r="AL100" s="54" t="str">
        <f>IF(ISBLANK(Paramètres!$B106),"",COUNTIF(Codes!AN107,1))</f>
        <v/>
      </c>
      <c r="AM100" s="54" t="str">
        <f>IF(ISBLANK(Paramètres!$B106),"",COUNTIF(Codes!AO107,1))</f>
        <v/>
      </c>
      <c r="AN100" s="54" t="str">
        <f>IF(ISBLANK(Paramètres!$B106),"",COUNTIF(Codes!AP107,1))</f>
        <v/>
      </c>
      <c r="AO100" s="54" t="str">
        <f>IF(ISBLANK(Paramètres!$B106),"",COUNTIF(Codes!AQ107,1))</f>
        <v/>
      </c>
      <c r="AP100" s="54" t="str">
        <f>IF(ISBLANK(Paramètres!$B106),"",COUNTIF(Codes!AR107,1))</f>
        <v/>
      </c>
      <c r="AQ100" s="54" t="str">
        <f>IF(ISBLANK(Paramètres!$B106),"",COUNTIF(Codes!AS107,1))</f>
        <v/>
      </c>
      <c r="AR100" s="54" t="str">
        <f>IF(ISBLANK(Paramètres!$B106),"",COUNTIF(Codes!AT107,1))</f>
        <v/>
      </c>
      <c r="AS100" s="54" t="str">
        <f>IF(ISBLANK(Paramètres!$B106),"",COUNTIF(Codes!AU107,1))</f>
        <v/>
      </c>
      <c r="AT100" s="54" t="str">
        <f>IF(ISBLANK(Paramètres!$B106),"",COUNTIF(Codes!AV107,1))</f>
        <v/>
      </c>
      <c r="AU100" s="54" t="str">
        <f>IF(ISBLANK(Paramètres!$B106),"",COUNTIF(Codes!AW107,1))</f>
        <v/>
      </c>
      <c r="AV100" s="54" t="str">
        <f>IF(ISBLANK(Paramètres!$B106),"",COUNTIF(Codes!AX107,1))</f>
        <v/>
      </c>
      <c r="AW100" s="54" t="str">
        <f>IF(ISBLANK(Paramètres!$B106),"",COUNTIF(Codes!AY107,1))</f>
        <v/>
      </c>
      <c r="AX100" s="54" t="str">
        <f>IF(ISBLANK(Paramètres!$B106),"",COUNTIF(Codes!AZ107,1))</f>
        <v/>
      </c>
      <c r="AY100" s="54" t="str">
        <f>IF(ISBLANK(Paramètres!$B106),"",COUNTIF(Codes!BA107,1))</f>
        <v/>
      </c>
      <c r="AZ100" s="54" t="str">
        <f>IF(ISBLANK(Paramètres!$B106),"",COUNTIF(Codes!BB107,1))</f>
        <v/>
      </c>
      <c r="BA100" s="54" t="str">
        <f>IF(ISBLANK(Paramètres!$B106),"",COUNTIF(Codes!BC107,1))</f>
        <v/>
      </c>
      <c r="BB100" s="54" t="str">
        <f>IF(ISBLANK(Paramètres!$B106),"",COUNTIF(Codes!BD107,1))</f>
        <v/>
      </c>
      <c r="BC100" s="54" t="str">
        <f>IF(ISBLANK(Paramètres!$B106),"",COUNTIF(Codes!BE107,1))</f>
        <v/>
      </c>
      <c r="BD100" s="54" t="str">
        <f>IF(ISBLANK(Paramètres!$B106),"",COUNTIF(Codes!BF107,1))</f>
        <v/>
      </c>
      <c r="BE100" s="54" t="str">
        <f>IF(ISBLANK(Paramètres!$B106),"",COUNTIF(Codes!BG107,1))</f>
        <v/>
      </c>
      <c r="BF100" s="54" t="str">
        <f>IF(ISBLANK(Paramètres!$B106),"",COUNTIF(Codes!BH107,1))</f>
        <v/>
      </c>
      <c r="BG100" s="54" t="str">
        <f>IF(ISBLANK(Paramètres!$B106),"",COUNTIF(Codes!BI107,1))</f>
        <v/>
      </c>
      <c r="BH100" s="54" t="str">
        <f>IF(ISBLANK(Paramètres!$B106),"",COUNTIF(Codes!BJ107,1))</f>
        <v/>
      </c>
      <c r="BI100" s="54" t="str">
        <f>IF(ISBLANK(Paramètres!$B106),"",COUNTIF(Codes!BK107,1))</f>
        <v/>
      </c>
      <c r="BJ100" s="54" t="str">
        <f>IF(ISBLANK(Paramètres!$B106),"",COUNTIF(Codes!BL107,1))</f>
        <v/>
      </c>
      <c r="BK100" s="54" t="str">
        <f>IF(ISBLANK(Paramètres!$B106),"",COUNTIF(Codes!BM107,1))</f>
        <v/>
      </c>
      <c r="BL100" s="54" t="str">
        <f>IF(ISBLANK(Paramètres!$B106),"",COUNTIF(Codes!BN107,1))</f>
        <v/>
      </c>
      <c r="BM100" s="54" t="str">
        <f>IF(ISBLANK(Paramètres!$B106),"",COUNTIF(Codes!BO107,1))</f>
        <v/>
      </c>
      <c r="BN100" s="54" t="str">
        <f>IF(ISBLANK(Paramètres!$B106),"",COUNTIF(Codes!BP107,1))</f>
        <v/>
      </c>
      <c r="BO100" s="54" t="str">
        <f>IF(ISBLANK(Paramètres!$B106),"",COUNTIF(Codes!BQ107,1))</f>
        <v/>
      </c>
      <c r="BP100" s="54" t="str">
        <f>IF(ISBLANK(Paramètres!$B106),"",COUNTIF(Codes!BR107,1))</f>
        <v/>
      </c>
      <c r="BQ100" s="54" t="str">
        <f>IF(ISBLANK(Paramètres!$B106),"",COUNTIF(Codes!BS107,1))</f>
        <v/>
      </c>
      <c r="BR100" s="54" t="str">
        <f>IF(ISBLANK(Paramètres!$B106),"",COUNTIF(Codes!BT107,1))</f>
        <v/>
      </c>
      <c r="BS100" s="54" t="str">
        <f>IF(ISBLANK(Paramètres!$B106),"",COUNTIF(Codes!BU107,1))</f>
        <v/>
      </c>
      <c r="BT100" s="54" t="str">
        <f>IF(ISBLANK(Paramètres!$B106),"",COUNTIF(Codes!BV107,1))</f>
        <v/>
      </c>
      <c r="BU100" s="54" t="str">
        <f>IF(ISBLANK(Paramètres!$B106),"",COUNTIF(Codes!BW107,1))</f>
        <v/>
      </c>
      <c r="BV100" s="54" t="str">
        <f>IF(ISBLANK(Paramètres!$B106),"",COUNTIF(Codes!BX107,1))</f>
        <v/>
      </c>
      <c r="BW100" s="54" t="str">
        <f>IF(ISBLANK(Paramètres!$B106),"",COUNTIF(Codes!BY107,1))</f>
        <v/>
      </c>
      <c r="BX100" s="54" t="str">
        <f>IF(ISBLANK(Paramètres!$B106),"",COUNTIF(Codes!BZ107,1))</f>
        <v/>
      </c>
      <c r="BY100" s="54" t="str">
        <f>IF(ISBLANK(Paramètres!$B106),"",COUNTIF(Codes!CA107,1))</f>
        <v/>
      </c>
      <c r="BZ100" s="54" t="str">
        <f>IF(ISBLANK(Paramètres!$B106),"",COUNTIF(Codes!CB107,1))</f>
        <v/>
      </c>
      <c r="CA100" s="54" t="str">
        <f>IF(ISBLANK(Paramètres!$B106),"",COUNTIF(Codes!CC107,1))</f>
        <v/>
      </c>
      <c r="CB100" s="54" t="str">
        <f>IF(ISBLANK(Paramètres!$B106),"",COUNTIF(Codes!CD107,1))</f>
        <v/>
      </c>
      <c r="CC100" s="54" t="str">
        <f>IF(ISBLANK(Paramètres!$B106),"",COUNTIF(Codes!CE107,1))</f>
        <v/>
      </c>
      <c r="CD100" s="54" t="str">
        <f>IF(ISBLANK(Paramètres!$B106),"",COUNTIF(Codes!CF107,1))</f>
        <v/>
      </c>
      <c r="CE100" s="54" t="str">
        <f>IF(ISBLANK(Paramètres!$B106),"",COUNTIF(Codes!CG107,1))</f>
        <v/>
      </c>
      <c r="CF100" s="54" t="str">
        <f>IF(ISBLANK(Paramètres!$B106),"",COUNTIF(Codes!CH107,1))</f>
        <v/>
      </c>
      <c r="CG100" s="54" t="str">
        <f>IF(ISBLANK(Paramètres!$B106),"",COUNTIF(Codes!CI107,1))</f>
        <v/>
      </c>
      <c r="CH100" s="54" t="str">
        <f>IF(ISBLANK(Paramètres!$B106),"",COUNTIF(Codes!CJ107,1))</f>
        <v/>
      </c>
      <c r="CI100" s="54" t="str">
        <f>IF(ISBLANK(Paramètres!$B106),"",COUNTIF(Codes!CK107,1))</f>
        <v/>
      </c>
      <c r="CJ100" s="54" t="str">
        <f>IF(ISBLANK(Paramètres!$B106),"",COUNTIF(Codes!CL107,1))</f>
        <v/>
      </c>
      <c r="CK100" s="54" t="str">
        <f>IF(ISBLANK(Paramètres!$B106),"",COUNTIF(Codes!CM107,1))</f>
        <v/>
      </c>
      <c r="CL100" s="54" t="str">
        <f>IF(ISBLANK(Paramètres!$B106),"",COUNTIF(Codes!CN107,1))</f>
        <v/>
      </c>
      <c r="CM100" s="54" t="str">
        <f>IF(ISBLANK(Paramètres!$B106),"",COUNTIF(Codes!CO107,1))</f>
        <v/>
      </c>
      <c r="CN100" s="54" t="str">
        <f>IF(ISBLANK(Paramètres!$B106),"",COUNTIF(Codes!CP107,1))</f>
        <v/>
      </c>
      <c r="CO100" s="54" t="str">
        <f>IF(ISBLANK(Paramètres!$B106),"",COUNTIF(Codes!CQ107,1))</f>
        <v/>
      </c>
      <c r="CP100" s="54" t="str">
        <f>IF(ISBLANK(Paramètres!$B106),"",COUNTIF(Codes!CR107,1))</f>
        <v/>
      </c>
      <c r="CQ100" s="54" t="str">
        <f>IF(ISBLANK(Paramètres!$B106),"",COUNTIF(Codes!CS107,1))</f>
        <v/>
      </c>
      <c r="CR100" s="54" t="str">
        <f>IF(ISBLANK(Paramètres!$B106),"",COUNTIF(Codes!CT107,1))</f>
        <v/>
      </c>
      <c r="CS100" s="54" t="str">
        <f>IF(ISBLANK(Paramètres!$B106),"",COUNTIF(Codes!CU107,1))</f>
        <v/>
      </c>
      <c r="CT100" s="54" t="str">
        <f>IF(ISBLANK(Paramètres!$B106),"",COUNTIF(Codes!CV107,1))</f>
        <v/>
      </c>
      <c r="CU100" s="54" t="str">
        <f>IF(ISBLANK(Paramètres!$B106),"",COUNTIF(Codes!CW107,1))</f>
        <v/>
      </c>
      <c r="CV100" s="54" t="str">
        <f>IF(ISBLANK(Paramètres!$B106),"",COUNTIF(Codes!CX107,1))</f>
        <v/>
      </c>
      <c r="CW100" s="54" t="str">
        <f>IF(ISBLANK(Paramètres!$B106),"",COUNTIF(Codes!CY107,1))</f>
        <v/>
      </c>
      <c r="CX100" s="54" t="str">
        <f>IF(ISBLANK(Paramètres!$B106),"",COUNTIF(Codes!CZ107,1))</f>
        <v/>
      </c>
      <c r="CY100" s="54" t="str">
        <f>IF(ISBLANK(Paramètres!$B106),"",COUNTIF(Codes!DA107,1))</f>
        <v/>
      </c>
      <c r="CZ100" s="54" t="str">
        <f>IF(ISBLANK(Paramètres!$B106),"",COUNTIF(Codes!DB107,1))</f>
        <v/>
      </c>
      <c r="DA100" s="54" t="str">
        <f>IF(ISBLANK(Paramètres!$B106),"",COUNTIF(Codes!DC107,1))</f>
        <v/>
      </c>
      <c r="DB100" s="54" t="str">
        <f>IF(ISBLANK(Paramètres!$B106),"",COUNTIF(Codes!DD107,1))</f>
        <v/>
      </c>
      <c r="DC100" s="54" t="str">
        <f>IF(ISBLANK(Paramètres!$B106),"",COUNTIF(Codes!DE107,1))</f>
        <v/>
      </c>
      <c r="DD100" s="54" t="str">
        <f>IF(ISBLANK(Paramètres!$B106),"",COUNTIF(Codes!DF107,1))</f>
        <v/>
      </c>
      <c r="DE100" s="54" t="str">
        <f>IF(ISBLANK(Paramètres!$B106),"",COUNTIF(Codes!DG107,1))</f>
        <v/>
      </c>
      <c r="DF100" s="54" t="str">
        <f>IF(ISBLANK(Paramètres!$B106),"",COUNTIF(Codes!DH107,1))</f>
        <v/>
      </c>
      <c r="DG100" s="54" t="str">
        <f>IF(ISBLANK(Paramètres!$B106),"",COUNTIF(Codes!DI107,1))</f>
        <v/>
      </c>
      <c r="DH100" s="54" t="str">
        <f>IF(ISBLANK(Paramètres!$B106),"",COUNTIF(Codes!DJ107,1))</f>
        <v/>
      </c>
      <c r="DI100" s="54" t="str">
        <f>IF(ISBLANK(Paramètres!$B106),"",COUNTIF(Codes!DK107,1))</f>
        <v/>
      </c>
      <c r="DJ100" s="54" t="str">
        <f>IF(ISBLANK(Paramètres!$B106),"",COUNTIF(Codes!DL107,1))</f>
        <v/>
      </c>
      <c r="DK100" s="54" t="str">
        <f>IF(ISBLANK(Paramètres!$B106),"",COUNTIF(Codes!DM107,1))</f>
        <v/>
      </c>
      <c r="DL100" s="54" t="str">
        <f>IF(ISBLANK(Paramètres!$B106),"",COUNTIF(Codes!DN107,1))</f>
        <v/>
      </c>
      <c r="DM100" s="54" t="str">
        <f>IF(ISBLANK(Paramètres!$B106),"",COUNTIF(Codes!DO107,1))</f>
        <v/>
      </c>
      <c r="DN100" s="54" t="str">
        <f>IF(ISBLANK(Paramètres!$B106),"",COUNTIF(Codes!DP107,1))</f>
        <v/>
      </c>
      <c r="DO100" s="54" t="str">
        <f>IF(ISBLANK(Paramètres!$B106),"",COUNTIF(Codes!DQ107,1))</f>
        <v/>
      </c>
      <c r="DP100" s="54" t="str">
        <f>IF(ISBLANK(Paramètres!$B106),"",COUNTIF(Codes!DR107,1))</f>
        <v/>
      </c>
      <c r="DQ100" s="54" t="str">
        <f>IF(ISBLANK(Paramètres!$B106),"",COUNTIF(Codes!DS107,1))</f>
        <v/>
      </c>
      <c r="DR100" s="54" t="str">
        <f>IF(ISBLANK(Paramètres!$B106),"",COUNTIF(Codes!DT107,1))</f>
        <v/>
      </c>
      <c r="DS100" s="54" t="str">
        <f>IF(ISBLANK(Paramètres!$B106),"",COUNTIF(Codes!DU107,1))</f>
        <v/>
      </c>
      <c r="DT100" s="54" t="str">
        <f>IF(ISBLANK(Paramètres!$B106),"",COUNTIF(Codes!DV107,1))</f>
        <v/>
      </c>
      <c r="DU100" s="54" t="str">
        <f>IF(ISBLANK(Paramètres!$B106),"",COUNTIF(Codes!DW107,1))</f>
        <v/>
      </c>
      <c r="DV100" s="54" t="str">
        <f>IF(ISBLANK(Paramètres!$B106),"",COUNTIF(Codes!DX107,1))</f>
        <v/>
      </c>
      <c r="DW100" s="54" t="str">
        <f>IF(ISBLANK(Paramètres!$B106),"",COUNTIF(Codes!DY107,1))</f>
        <v/>
      </c>
      <c r="DX100" s="54" t="str">
        <f>IF(ISBLANK(Paramètres!$B106),"",COUNTIF(Codes!DZ107,1))</f>
        <v/>
      </c>
      <c r="DY100" s="54" t="str">
        <f>IF(ISBLANK(Paramètres!$B106),"",COUNTIF(Codes!EA107,1))</f>
        <v/>
      </c>
      <c r="DZ100" s="54" t="str">
        <f>IF(ISBLANK(Paramètres!$B106),"",COUNTIF(Codes!EB107,1))</f>
        <v/>
      </c>
      <c r="EA100" s="54" t="str">
        <f>IF(ISBLANK(Paramètres!$B106),"",COUNTIF(Codes!EC107,1))</f>
        <v/>
      </c>
      <c r="EB100" s="54" t="str">
        <f>IF(ISBLANK(Paramètres!$B106),"",COUNTIF(Codes!ED107,1))</f>
        <v/>
      </c>
      <c r="EC100" s="54" t="str">
        <f>IF(ISBLANK(Paramètres!$B106),"",COUNTIF(Codes!EE107,1))</f>
        <v/>
      </c>
      <c r="ED100" s="54" t="str">
        <f>IF(ISBLANK(Paramètres!$B106),"",COUNTIF(Codes!EF107,1))</f>
        <v/>
      </c>
      <c r="EE100" s="54" t="str">
        <f>IF(ISBLANK(Paramètres!$B106),"",COUNTIF(Codes!EG107,1))</f>
        <v/>
      </c>
      <c r="EF100" s="54" t="str">
        <f>IF(ISBLANK(Paramètres!$B106),"",COUNTIF(Codes!EH107,1))</f>
        <v/>
      </c>
      <c r="EG100" s="54" t="str">
        <f>IF(ISBLANK(Paramètres!$B106),"",COUNTIF(Codes!EI107,1))</f>
        <v/>
      </c>
      <c r="EH100" s="54" t="str">
        <f>IF(ISBLANK(Paramètres!$B106),"",COUNTIF(Codes!EJ107,1))</f>
        <v/>
      </c>
      <c r="EI100" s="54" t="str">
        <f>IF(ISBLANK(Paramètres!$B106),"",COUNTIF(Codes!EK107,1))</f>
        <v/>
      </c>
      <c r="EJ100" s="54" t="str">
        <f>IF(ISBLANK(Paramètres!$B106),"",COUNTIF(Codes!EL107,1))</f>
        <v/>
      </c>
      <c r="EK100" s="54" t="str">
        <f>IF(ISBLANK(Paramètres!$B106),"",COUNTIF(Codes!EM107,1))</f>
        <v/>
      </c>
      <c r="EL100" s="54" t="str">
        <f>IF(ISBLANK(Paramètres!$B106),"",COUNTIF(Codes!EN107,1))</f>
        <v/>
      </c>
      <c r="EM100" s="54" t="str">
        <f>IF(ISBLANK(Paramètres!$B106),"",COUNTIF(Codes!EO107,1))</f>
        <v/>
      </c>
      <c r="EN100" s="54" t="str">
        <f>IF(ISBLANK(Paramètres!$B106),"",COUNTIF(Codes!EP107,1))</f>
        <v/>
      </c>
      <c r="EO100" s="54" t="str">
        <f>IF(ISBLANK(Paramètres!$B106),"",COUNTIF(Codes!EQ107,1))</f>
        <v/>
      </c>
      <c r="EP100" s="54" t="str">
        <f>IF(ISBLANK(Paramètres!$B106),"",COUNTIF(Codes!ER107,1))</f>
        <v/>
      </c>
      <c r="EQ100" s="54" t="str">
        <f>IF(ISBLANK(Paramètres!$B106),"",COUNTIF(Codes!ES107,1))</f>
        <v/>
      </c>
      <c r="ER100" s="54" t="str">
        <f>IF(ISBLANK(Paramètres!$B106),"",COUNTIF(Codes!ET107,1))</f>
        <v/>
      </c>
      <c r="ES100" s="54" t="str">
        <f>IF(ISBLANK(Paramètres!$B106),"",COUNTIF(Codes!EU107,1))</f>
        <v/>
      </c>
      <c r="ET100" s="54" t="str">
        <f>IF(ISBLANK(Paramètres!$B106),"",COUNTIF(Codes!EV107,1))</f>
        <v/>
      </c>
      <c r="EU100" s="54" t="str">
        <f>IF(ISBLANK(Paramètres!$B106),"",COUNTIF(Codes!EW107,1))</f>
        <v/>
      </c>
      <c r="EV100" s="54" t="str">
        <f>IF(ISBLANK(Paramètres!$B106),"",COUNTIF(Codes!EX107,1))</f>
        <v/>
      </c>
      <c r="EW100" s="54" t="str">
        <f>IF(ISBLANK(Paramètres!$B106),"",COUNTIF(Codes!EY107,1))</f>
        <v/>
      </c>
      <c r="EX100" s="54" t="str">
        <f>IF(ISBLANK(Paramètres!$B106),"",COUNTIF(Codes!EZ107,1))</f>
        <v/>
      </c>
      <c r="EY100" s="54" t="str">
        <f>IF(ISBLANK(Paramètres!$B106),"",COUNTIF(Codes!FA107,1))</f>
        <v/>
      </c>
      <c r="EZ100" s="54" t="str">
        <f>IF(ISBLANK(Paramètres!$B106),"",COUNTIF(Codes!FB107,1))</f>
        <v/>
      </c>
      <c r="FA100" s="54" t="str">
        <f>IF(ISBLANK(Paramètres!$B106),"",COUNTIF(Codes!FC107,1))</f>
        <v/>
      </c>
      <c r="FB100" s="54" t="str">
        <f>IF(ISBLANK(Paramètres!$B106),"",COUNTIF(Codes!FD107,1))</f>
        <v/>
      </c>
      <c r="FC100" s="54" t="str">
        <f>IF(ISBLANK(Paramètres!$B106),"",COUNTIF(Codes!FE107,1))</f>
        <v/>
      </c>
      <c r="FD100" s="54" t="str">
        <f>IF(ISBLANK(Paramètres!$B106),"",COUNTIF(Codes!FF107,1))</f>
        <v/>
      </c>
      <c r="FE100" s="54" t="str">
        <f>IF(ISBLANK(Paramètres!$B106),"",COUNTIF(Codes!FG107,1))</f>
        <v/>
      </c>
      <c r="FF100" s="54" t="str">
        <f>IF(ISBLANK(Paramètres!$B106),"",COUNTIF(Codes!FH107,1))</f>
        <v/>
      </c>
      <c r="FG100" s="54" t="str">
        <f>IF(ISBLANK(Paramètres!$B106),"",COUNTIF(Codes!FI107,1))</f>
        <v/>
      </c>
      <c r="FH100" s="54" t="str">
        <f>IF(ISBLANK(Paramètres!$B106),"",COUNTIF(Codes!FJ107,1))</f>
        <v/>
      </c>
      <c r="FI100" s="54" t="str">
        <f>IF(ISBLANK(Paramètres!$B106),"",COUNTIF(Codes!FK107,1))</f>
        <v/>
      </c>
      <c r="FJ100" s="54" t="str">
        <f>IF(ISBLANK(Paramètres!$B106),"",COUNTIF(Codes!FL107,1))</f>
        <v/>
      </c>
      <c r="FK100" s="54" t="str">
        <f>IF(ISBLANK(Paramètres!$B106),"",COUNTIF(Codes!FM107,1))</f>
        <v/>
      </c>
      <c r="FL100" s="54" t="str">
        <f>IF(ISBLANK(Paramètres!$B106),"",COUNTIF(Codes!FN107,1))</f>
        <v/>
      </c>
      <c r="FM100" s="54" t="str">
        <f>IF(ISBLANK(Paramètres!$B106),"",COUNTIF(Codes!FO107,1))</f>
        <v/>
      </c>
      <c r="FN100" s="54" t="str">
        <f>IF(ISBLANK(Paramètres!$B106),"",COUNTIF(Codes!FP107,1))</f>
        <v/>
      </c>
      <c r="FO100" s="54" t="str">
        <f>IF(ISBLANK(Paramètres!$B106),"",COUNTIF(Codes!FQ107,1))</f>
        <v/>
      </c>
      <c r="FP100" s="54" t="str">
        <f>IF(ISBLANK(Paramètres!$B106),"",COUNTIF(Codes!FR107,1))</f>
        <v/>
      </c>
      <c r="FQ100" s="54" t="str">
        <f>IF(ISBLANK(Paramètres!$B106),"",COUNTIF(Codes!FS107,1))</f>
        <v/>
      </c>
      <c r="FR100" s="54" t="str">
        <f>IF(ISBLANK(Paramètres!$B106),"",COUNTIF(Codes!FT107,1))</f>
        <v/>
      </c>
      <c r="FS100" s="54" t="str">
        <f>IF(ISBLANK(Paramètres!$B106),"",COUNTIF(Codes!FU107,1))</f>
        <v/>
      </c>
      <c r="FT100" s="54" t="str">
        <f>IF(ISBLANK(Paramètres!$B106),"",COUNTIF(Codes!FV107,1))</f>
        <v/>
      </c>
      <c r="FU100" s="54" t="str">
        <f>IF(ISBLANK(Paramètres!$B106),"",COUNTIF(Codes!FW107,1))</f>
        <v/>
      </c>
      <c r="FV100" s="54" t="str">
        <f>IF(ISBLANK(Paramètres!$B106),"",COUNTIF(Codes!FX107,1))</f>
        <v/>
      </c>
      <c r="FW100" s="54" t="str">
        <f>IF(ISBLANK(Paramètres!$B106),"",COUNTIF(Codes!FY107,1))</f>
        <v/>
      </c>
      <c r="FX100" s="54" t="str">
        <f>IF(ISBLANK(Paramètres!$B106),"",COUNTIF(Codes!FZ107,1))</f>
        <v/>
      </c>
      <c r="FY100" s="54" t="str">
        <f>IF(ISBLANK(Paramètres!$B106),"",COUNTIF(Codes!GA107,1))</f>
        <v/>
      </c>
      <c r="FZ100" s="54" t="str">
        <f>IF(ISBLANK(Paramètres!$B106),"",COUNTIF(Codes!GB107,1))</f>
        <v/>
      </c>
      <c r="GA100" s="54" t="str">
        <f>IF(ISBLANK(Paramètres!$B106),"",COUNTIF(Codes!GC107,1))</f>
        <v/>
      </c>
      <c r="GB100" s="54" t="str">
        <f>IF(ISBLANK(Paramètres!$B106),"",COUNTIF(Codes!GD107,1))</f>
        <v/>
      </c>
      <c r="GC100" s="54" t="str">
        <f>IF(ISBLANK(Paramètres!$B106),"",COUNTIF(Codes!GE107,1))</f>
        <v/>
      </c>
      <c r="GD100" s="54" t="str">
        <f>IF(ISBLANK(Paramètres!$B106),"",COUNTIF(Codes!GF107,1))</f>
        <v/>
      </c>
      <c r="GE100" s="54" t="str">
        <f>IF(ISBLANK(Paramètres!$B106),"",COUNTIF(Codes!GG107,1))</f>
        <v/>
      </c>
      <c r="GF100" s="54" t="str">
        <f>IF(ISBLANK(Paramètres!$B106),"",COUNTIF(Codes!GH107,1))</f>
        <v/>
      </c>
      <c r="GG100" s="54" t="str">
        <f>IF(ISBLANK(Paramètres!$B106),"",COUNTIF(Codes!GI107,1))</f>
        <v/>
      </c>
      <c r="GH100" s="54" t="str">
        <f>IF(ISBLANK(Paramètres!$B106),"",COUNTIF(Codes!GJ107,1))</f>
        <v/>
      </c>
      <c r="GI100" s="54" t="str">
        <f>IF(ISBLANK(Paramètres!$B106),"",COUNTIF(Codes!GK107,1))</f>
        <v/>
      </c>
      <c r="GJ100" s="54" t="str">
        <f>IF(ISBLANK(Paramètres!$B106),"",COUNTIF(Codes!GL107,1))</f>
        <v/>
      </c>
      <c r="GK100" s="54" t="str">
        <f>IF(ISBLANK(Paramètres!$B106),"",COUNTIF(Codes!GM107,1))</f>
        <v/>
      </c>
      <c r="GL100" s="54" t="str">
        <f>IF(ISBLANK(Paramètres!$B106),"",COUNTIF(Codes!GN107,1))</f>
        <v/>
      </c>
      <c r="GM100" s="54" t="str">
        <f>IF(ISBLANK(Paramètres!B106),"",AVERAGE(B100:CX100))</f>
        <v/>
      </c>
      <c r="GN100" s="54" t="str">
        <f>IF(ISBLANK(Paramètres!B106),"",AVERAGE(CY100:GL100))</f>
        <v/>
      </c>
      <c r="GO100" s="54" t="str">
        <f>IF(ISBLANK(Paramètres!B106),"",AVERAGE(C100:GL100))</f>
        <v/>
      </c>
      <c r="GP100" s="54" t="str">
        <f>IF(ISBLANK(Paramètres!B106),"",AVERAGE(CY100:DZ100))</f>
        <v/>
      </c>
      <c r="GQ100" s="54" t="str">
        <f>IF(ISBLANK(Paramètres!B106),"",AVERAGE(EA100:FK100))</f>
        <v/>
      </c>
      <c r="GR100" s="54" t="str">
        <f>IF(ISBLANK(Paramètres!B106),"",AVERAGE(FL100:FW100))</f>
        <v/>
      </c>
      <c r="GS100" s="54" t="str">
        <f>IF(ISBLANK(Paramètres!B106),"",AVERAGE(FX100:GL100))</f>
        <v/>
      </c>
      <c r="GT100" s="54" t="str">
        <f>IF(ISBLANK(Paramètres!B106),"",AVERAGE(Calculs!M100:R100,Calculs!AN100:AY100,Calculs!BE100:BI100,Calculs!BT100:BX100,Calculs!CD100:CO100))</f>
        <v/>
      </c>
      <c r="GU100" s="54" t="str">
        <f>IF(ISBLANK(Paramètres!B106),"",AVERAGE(Calculs!AI100:AM100,Calculs!BJ100:BP100,Calculs!BY100:CC100))</f>
        <v/>
      </c>
      <c r="GV100" s="54" t="str">
        <f>IF(ISBLANK(Paramètres!B106),"",AVERAGE(Calculs!B100:L100,Calculs!S100:AH100,Calculs!AZ100:BD100,Calculs!BQ100:BS100))</f>
        <v/>
      </c>
      <c r="GW100" s="54" t="str">
        <f>IF(ISBLANK(Paramètres!B106),"",AVERAGE(CP100:CX100))</f>
        <v/>
      </c>
    </row>
    <row r="101" spans="1:205" s="23" customFormat="1" ht="24" customHeight="1" thickBot="1" x14ac:dyDescent="0.4">
      <c r="A101" s="266" t="str">
        <f>Codes!C108</f>
        <v/>
      </c>
      <c r="B101" s="54" t="str">
        <f>IF(ISBLANK(Paramètres!$B107),"",COUNTIF(Codes!D108,1))</f>
        <v/>
      </c>
      <c r="C101" s="54" t="str">
        <f>IF(ISBLANK(Paramètres!$B107),"",COUNTIF(Codes!E108,1))</f>
        <v/>
      </c>
      <c r="D101" s="54" t="str">
        <f>IF(ISBLANK(Paramètres!$B107),"",COUNTIF(Codes!F108,1))</f>
        <v/>
      </c>
      <c r="E101" s="54" t="str">
        <f>IF(ISBLANK(Paramètres!$B107),"",COUNTIF(Codes!G108,1))</f>
        <v/>
      </c>
      <c r="F101" s="54" t="str">
        <f>IF(ISBLANK(Paramètres!$B107),"",COUNTIF(Codes!H108,1))</f>
        <v/>
      </c>
      <c r="G101" s="54" t="str">
        <f>IF(ISBLANK(Paramètres!$B107),"",COUNTIF(Codes!I108,1))</f>
        <v/>
      </c>
      <c r="H101" s="54" t="str">
        <f>IF(ISBLANK(Paramètres!$B107),"",COUNTIF(Codes!J108,1))</f>
        <v/>
      </c>
      <c r="I101" s="54" t="str">
        <f>IF(ISBLANK(Paramètres!$B107),"",COUNTIF(Codes!K108,1))</f>
        <v/>
      </c>
      <c r="J101" s="54" t="str">
        <f>IF(ISBLANK(Paramètres!$B107),"",COUNTIF(Codes!L108,1))</f>
        <v/>
      </c>
      <c r="K101" s="54" t="str">
        <f>IF(ISBLANK(Paramètres!$B107),"",COUNTIF(Codes!M108,1))</f>
        <v/>
      </c>
      <c r="L101" s="54" t="str">
        <f>IF(ISBLANK(Paramètres!$B107),"",COUNTIF(Codes!N108,1))</f>
        <v/>
      </c>
      <c r="M101" s="54" t="str">
        <f>IF(ISBLANK(Paramètres!$B107),"",COUNTIF(Codes!O108,1))</f>
        <v/>
      </c>
      <c r="N101" s="54" t="str">
        <f>IF(ISBLANK(Paramètres!$B107),"",COUNTIF(Codes!P108,1))</f>
        <v/>
      </c>
      <c r="O101" s="54" t="str">
        <f>IF(ISBLANK(Paramètres!$B107),"",COUNTIF(Codes!Q108,1))</f>
        <v/>
      </c>
      <c r="P101" s="54" t="str">
        <f>IF(ISBLANK(Paramètres!$B107),"",COUNTIF(Codes!R108,1))</f>
        <v/>
      </c>
      <c r="Q101" s="54" t="str">
        <f>IF(ISBLANK(Paramètres!$B107),"",COUNTIF(Codes!S108,1))</f>
        <v/>
      </c>
      <c r="R101" s="54" t="str">
        <f>IF(ISBLANK(Paramètres!$B107),"",COUNTIF(Codes!T108,1))</f>
        <v/>
      </c>
      <c r="S101" s="54" t="str">
        <f>IF(ISBLANK(Paramètres!$B107),"",COUNTIF(Codes!U108,1))</f>
        <v/>
      </c>
      <c r="T101" s="54" t="str">
        <f>IF(ISBLANK(Paramètres!$B107),"",COUNTIF(Codes!V108,1))</f>
        <v/>
      </c>
      <c r="U101" s="54" t="str">
        <f>IF(ISBLANK(Paramètres!$B107),"",COUNTIF(Codes!W108,1))</f>
        <v/>
      </c>
      <c r="V101" s="54" t="str">
        <f>IF(ISBLANK(Paramètres!$B107),"",COUNTIF(Codes!X108,1))</f>
        <v/>
      </c>
      <c r="W101" s="54" t="str">
        <f>IF(ISBLANK(Paramètres!$B107),"",COUNTIF(Codes!Y108,1))</f>
        <v/>
      </c>
      <c r="X101" s="54" t="str">
        <f>IF(ISBLANK(Paramètres!$B107),"",COUNTIF(Codes!Z108,1))</f>
        <v/>
      </c>
      <c r="Y101" s="54" t="str">
        <f>IF(ISBLANK(Paramètres!$B107),"",COUNTIF(Codes!AA108,1))</f>
        <v/>
      </c>
      <c r="Z101" s="54" t="str">
        <f>IF(ISBLANK(Paramètres!$B107),"",COUNTIF(Codes!AB108,1))</f>
        <v/>
      </c>
      <c r="AA101" s="54" t="str">
        <f>IF(ISBLANK(Paramètres!$B107),"",COUNTIF(Codes!AC108,1))</f>
        <v/>
      </c>
      <c r="AB101" s="54" t="str">
        <f>IF(ISBLANK(Paramètres!$B107),"",COUNTIF(Codes!AD108,1))</f>
        <v/>
      </c>
      <c r="AC101" s="54" t="str">
        <f>IF(ISBLANK(Paramètres!$B107),"",COUNTIF(Codes!AE108,1))</f>
        <v/>
      </c>
      <c r="AD101" s="54" t="str">
        <f>IF(ISBLANK(Paramètres!$B107),"",COUNTIF(Codes!AF108,1))</f>
        <v/>
      </c>
      <c r="AE101" s="54" t="str">
        <f>IF(ISBLANK(Paramètres!$B107),"",COUNTIF(Codes!AG108,1))</f>
        <v/>
      </c>
      <c r="AF101" s="54" t="str">
        <f>IF(ISBLANK(Paramètres!$B107),"",COUNTIF(Codes!AH108,1))</f>
        <v/>
      </c>
      <c r="AG101" s="54" t="str">
        <f>IF(ISBLANK(Paramètres!$B107),"",COUNTIF(Codes!AI108,1))</f>
        <v/>
      </c>
      <c r="AH101" s="54" t="str">
        <f>IF(ISBLANK(Paramètres!$B107),"",COUNTIF(Codes!AJ108,1))</f>
        <v/>
      </c>
      <c r="AI101" s="54" t="str">
        <f>IF(ISBLANK(Paramètres!$B107),"",COUNTIF(Codes!AK108,1))</f>
        <v/>
      </c>
      <c r="AJ101" s="54" t="str">
        <f>IF(ISBLANK(Paramètres!$B107),"",COUNTIF(Codes!AL108,1))</f>
        <v/>
      </c>
      <c r="AK101" s="54" t="str">
        <f>IF(ISBLANK(Paramètres!$B107),"",COUNTIF(Codes!AM108,1))</f>
        <v/>
      </c>
      <c r="AL101" s="54" t="str">
        <f>IF(ISBLANK(Paramètres!$B107),"",COUNTIF(Codes!AN108,1))</f>
        <v/>
      </c>
      <c r="AM101" s="54" t="str">
        <f>IF(ISBLANK(Paramètres!$B107),"",COUNTIF(Codes!AO108,1))</f>
        <v/>
      </c>
      <c r="AN101" s="54" t="str">
        <f>IF(ISBLANK(Paramètres!$B107),"",COUNTIF(Codes!AP108,1))</f>
        <v/>
      </c>
      <c r="AO101" s="54" t="str">
        <f>IF(ISBLANK(Paramètres!$B107),"",COUNTIF(Codes!AQ108,1))</f>
        <v/>
      </c>
      <c r="AP101" s="54" t="str">
        <f>IF(ISBLANK(Paramètres!$B107),"",COUNTIF(Codes!AR108,1))</f>
        <v/>
      </c>
      <c r="AQ101" s="54" t="str">
        <f>IF(ISBLANK(Paramètres!$B107),"",COUNTIF(Codes!AS108,1))</f>
        <v/>
      </c>
      <c r="AR101" s="54" t="str">
        <f>IF(ISBLANK(Paramètres!$B107),"",COUNTIF(Codes!AT108,1))</f>
        <v/>
      </c>
      <c r="AS101" s="54" t="str">
        <f>IF(ISBLANK(Paramètres!$B107),"",COUNTIF(Codes!AU108,1))</f>
        <v/>
      </c>
      <c r="AT101" s="54" t="str">
        <f>IF(ISBLANK(Paramètres!$B107),"",COUNTIF(Codes!AV108,1))</f>
        <v/>
      </c>
      <c r="AU101" s="54" t="str">
        <f>IF(ISBLANK(Paramètres!$B107),"",COUNTIF(Codes!AW108,1))</f>
        <v/>
      </c>
      <c r="AV101" s="54" t="str">
        <f>IF(ISBLANK(Paramètres!$B107),"",COUNTIF(Codes!AX108,1))</f>
        <v/>
      </c>
      <c r="AW101" s="54" t="str">
        <f>IF(ISBLANK(Paramètres!$B107),"",COUNTIF(Codes!AY108,1))</f>
        <v/>
      </c>
      <c r="AX101" s="54" t="str">
        <f>IF(ISBLANK(Paramètres!$B107),"",COUNTIF(Codes!AZ108,1))</f>
        <v/>
      </c>
      <c r="AY101" s="54" t="str">
        <f>IF(ISBLANK(Paramètres!$B107),"",COUNTIF(Codes!BA108,1))</f>
        <v/>
      </c>
      <c r="AZ101" s="54" t="str">
        <f>IF(ISBLANK(Paramètres!$B107),"",COUNTIF(Codes!BB108,1))</f>
        <v/>
      </c>
      <c r="BA101" s="54" t="str">
        <f>IF(ISBLANK(Paramètres!$B107),"",COUNTIF(Codes!BC108,1))</f>
        <v/>
      </c>
      <c r="BB101" s="54" t="str">
        <f>IF(ISBLANK(Paramètres!$B107),"",COUNTIF(Codes!BD108,1))</f>
        <v/>
      </c>
      <c r="BC101" s="54" t="str">
        <f>IF(ISBLANK(Paramètres!$B107),"",COUNTIF(Codes!BE108,1))</f>
        <v/>
      </c>
      <c r="BD101" s="54" t="str">
        <f>IF(ISBLANK(Paramètres!$B107),"",COUNTIF(Codes!BF108,1))</f>
        <v/>
      </c>
      <c r="BE101" s="54" t="str">
        <f>IF(ISBLANK(Paramètres!$B107),"",COUNTIF(Codes!BG108,1))</f>
        <v/>
      </c>
      <c r="BF101" s="54" t="str">
        <f>IF(ISBLANK(Paramètres!$B107),"",COUNTIF(Codes!BH108,1))</f>
        <v/>
      </c>
      <c r="BG101" s="54" t="str">
        <f>IF(ISBLANK(Paramètres!$B107),"",COUNTIF(Codes!BI108,1))</f>
        <v/>
      </c>
      <c r="BH101" s="54" t="str">
        <f>IF(ISBLANK(Paramètres!$B107),"",COUNTIF(Codes!BJ108,1))</f>
        <v/>
      </c>
      <c r="BI101" s="54" t="str">
        <f>IF(ISBLANK(Paramètres!$B107),"",COUNTIF(Codes!BK108,1))</f>
        <v/>
      </c>
      <c r="BJ101" s="54" t="str">
        <f>IF(ISBLANK(Paramètres!$B107),"",COUNTIF(Codes!BL108,1))</f>
        <v/>
      </c>
      <c r="BK101" s="54" t="str">
        <f>IF(ISBLANK(Paramètres!$B107),"",COUNTIF(Codes!BM108,1))</f>
        <v/>
      </c>
      <c r="BL101" s="54" t="str">
        <f>IF(ISBLANK(Paramètres!$B107),"",COUNTIF(Codes!BN108,1))</f>
        <v/>
      </c>
      <c r="BM101" s="54" t="str">
        <f>IF(ISBLANK(Paramètres!$B107),"",COUNTIF(Codes!BO108,1))</f>
        <v/>
      </c>
      <c r="BN101" s="54" t="str">
        <f>IF(ISBLANK(Paramètres!$B107),"",COUNTIF(Codes!BP108,1))</f>
        <v/>
      </c>
      <c r="BO101" s="54" t="str">
        <f>IF(ISBLANK(Paramètres!$B107),"",COUNTIF(Codes!BQ108,1))</f>
        <v/>
      </c>
      <c r="BP101" s="54" t="str">
        <f>IF(ISBLANK(Paramètres!$B107),"",COUNTIF(Codes!BR108,1))</f>
        <v/>
      </c>
      <c r="BQ101" s="54" t="str">
        <f>IF(ISBLANK(Paramètres!$B107),"",COUNTIF(Codes!BS108,1))</f>
        <v/>
      </c>
      <c r="BR101" s="54" t="str">
        <f>IF(ISBLANK(Paramètres!$B107),"",COUNTIF(Codes!BT108,1))</f>
        <v/>
      </c>
      <c r="BS101" s="54" t="str">
        <f>IF(ISBLANK(Paramètres!$B107),"",COUNTIF(Codes!BU108,1))</f>
        <v/>
      </c>
      <c r="BT101" s="54" t="str">
        <f>IF(ISBLANK(Paramètres!$B107),"",COUNTIF(Codes!BV108,1))</f>
        <v/>
      </c>
      <c r="BU101" s="54" t="str">
        <f>IF(ISBLANK(Paramètres!$B107),"",COUNTIF(Codes!BW108,1))</f>
        <v/>
      </c>
      <c r="BV101" s="54" t="str">
        <f>IF(ISBLANK(Paramètres!$B107),"",COUNTIF(Codes!BX108,1))</f>
        <v/>
      </c>
      <c r="BW101" s="54" t="str">
        <f>IF(ISBLANK(Paramètres!$B107),"",COUNTIF(Codes!BY108,1))</f>
        <v/>
      </c>
      <c r="BX101" s="54" t="str">
        <f>IF(ISBLANK(Paramètres!$B107),"",COUNTIF(Codes!BZ108,1))</f>
        <v/>
      </c>
      <c r="BY101" s="54" t="str">
        <f>IF(ISBLANK(Paramètres!$B107),"",COUNTIF(Codes!CA108,1))</f>
        <v/>
      </c>
      <c r="BZ101" s="54" t="str">
        <f>IF(ISBLANK(Paramètres!$B107),"",COUNTIF(Codes!CB108,1))</f>
        <v/>
      </c>
      <c r="CA101" s="54" t="str">
        <f>IF(ISBLANK(Paramètres!$B107),"",COUNTIF(Codes!CC108,1))</f>
        <v/>
      </c>
      <c r="CB101" s="54" t="str">
        <f>IF(ISBLANK(Paramètres!$B107),"",COUNTIF(Codes!CD108,1))</f>
        <v/>
      </c>
      <c r="CC101" s="54" t="str">
        <f>IF(ISBLANK(Paramètres!$B107),"",COUNTIF(Codes!CE108,1))</f>
        <v/>
      </c>
      <c r="CD101" s="54" t="str">
        <f>IF(ISBLANK(Paramètres!$B107),"",COUNTIF(Codes!CF108,1))</f>
        <v/>
      </c>
      <c r="CE101" s="54" t="str">
        <f>IF(ISBLANK(Paramètres!$B107),"",COUNTIF(Codes!CG108,1))</f>
        <v/>
      </c>
      <c r="CF101" s="54" t="str">
        <f>IF(ISBLANK(Paramètres!$B107),"",COUNTIF(Codes!CH108,1))</f>
        <v/>
      </c>
      <c r="CG101" s="54" t="str">
        <f>IF(ISBLANK(Paramètres!$B107),"",COUNTIF(Codes!CI108,1))</f>
        <v/>
      </c>
      <c r="CH101" s="54" t="str">
        <f>IF(ISBLANK(Paramètres!$B107),"",COUNTIF(Codes!CJ108,1))</f>
        <v/>
      </c>
      <c r="CI101" s="54" t="str">
        <f>IF(ISBLANK(Paramètres!$B107),"",COUNTIF(Codes!CK108,1))</f>
        <v/>
      </c>
      <c r="CJ101" s="54" t="str">
        <f>IF(ISBLANK(Paramètres!$B107),"",COUNTIF(Codes!CL108,1))</f>
        <v/>
      </c>
      <c r="CK101" s="54" t="str">
        <f>IF(ISBLANK(Paramètres!$B107),"",COUNTIF(Codes!CM108,1))</f>
        <v/>
      </c>
      <c r="CL101" s="54" t="str">
        <f>IF(ISBLANK(Paramètres!$B107),"",COUNTIF(Codes!CN108,1))</f>
        <v/>
      </c>
      <c r="CM101" s="54" t="str">
        <f>IF(ISBLANK(Paramètres!$B107),"",COUNTIF(Codes!CO108,1))</f>
        <v/>
      </c>
      <c r="CN101" s="54" t="str">
        <f>IF(ISBLANK(Paramètres!$B107),"",COUNTIF(Codes!CP108,1))</f>
        <v/>
      </c>
      <c r="CO101" s="54" t="str">
        <f>IF(ISBLANK(Paramètres!$B107),"",COUNTIF(Codes!CQ108,1))</f>
        <v/>
      </c>
      <c r="CP101" s="54" t="str">
        <f>IF(ISBLANK(Paramètres!$B107),"",COUNTIF(Codes!CR108,1))</f>
        <v/>
      </c>
      <c r="CQ101" s="54" t="str">
        <f>IF(ISBLANK(Paramètres!$B107),"",COUNTIF(Codes!CS108,1))</f>
        <v/>
      </c>
      <c r="CR101" s="54" t="str">
        <f>IF(ISBLANK(Paramètres!$B107),"",COUNTIF(Codes!CT108,1))</f>
        <v/>
      </c>
      <c r="CS101" s="54" t="str">
        <f>IF(ISBLANK(Paramètres!$B107),"",COUNTIF(Codes!CU108,1))</f>
        <v/>
      </c>
      <c r="CT101" s="54" t="str">
        <f>IF(ISBLANK(Paramètres!$B107),"",COUNTIF(Codes!CV108,1))</f>
        <v/>
      </c>
      <c r="CU101" s="54" t="str">
        <f>IF(ISBLANK(Paramètres!$B107),"",COUNTIF(Codes!CW108,1))</f>
        <v/>
      </c>
      <c r="CV101" s="54" t="str">
        <f>IF(ISBLANK(Paramètres!$B107),"",COUNTIF(Codes!CX108,1))</f>
        <v/>
      </c>
      <c r="CW101" s="54" t="str">
        <f>IF(ISBLANK(Paramètres!$B107),"",COUNTIF(Codes!CY108,1))</f>
        <v/>
      </c>
      <c r="CX101" s="54" t="str">
        <f>IF(ISBLANK(Paramètres!$B107),"",COUNTIF(Codes!CZ108,1))</f>
        <v/>
      </c>
      <c r="CY101" s="54" t="str">
        <f>IF(ISBLANK(Paramètres!$B107),"",COUNTIF(Codes!DA108,1))</f>
        <v/>
      </c>
      <c r="CZ101" s="54" t="str">
        <f>IF(ISBLANK(Paramètres!$B107),"",COUNTIF(Codes!DB108,1))</f>
        <v/>
      </c>
      <c r="DA101" s="54" t="str">
        <f>IF(ISBLANK(Paramètres!$B107),"",COUNTIF(Codes!DC108,1))</f>
        <v/>
      </c>
      <c r="DB101" s="54" t="str">
        <f>IF(ISBLANK(Paramètres!$B107),"",COUNTIF(Codes!DD108,1))</f>
        <v/>
      </c>
      <c r="DC101" s="54" t="str">
        <f>IF(ISBLANK(Paramètres!$B107),"",COUNTIF(Codes!DE108,1))</f>
        <v/>
      </c>
      <c r="DD101" s="54" t="str">
        <f>IF(ISBLANK(Paramètres!$B107),"",COUNTIF(Codes!DF108,1))</f>
        <v/>
      </c>
      <c r="DE101" s="54" t="str">
        <f>IF(ISBLANK(Paramètres!$B107),"",COUNTIF(Codes!DG108,1))</f>
        <v/>
      </c>
      <c r="DF101" s="54" t="str">
        <f>IF(ISBLANK(Paramètres!$B107),"",COUNTIF(Codes!DH108,1))</f>
        <v/>
      </c>
      <c r="DG101" s="54" t="str">
        <f>IF(ISBLANK(Paramètres!$B107),"",COUNTIF(Codes!DI108,1))</f>
        <v/>
      </c>
      <c r="DH101" s="54" t="str">
        <f>IF(ISBLANK(Paramètres!$B107),"",COUNTIF(Codes!DJ108,1))</f>
        <v/>
      </c>
      <c r="DI101" s="54" t="str">
        <f>IF(ISBLANK(Paramètres!$B107),"",COUNTIF(Codes!DK108,1))</f>
        <v/>
      </c>
      <c r="DJ101" s="54" t="str">
        <f>IF(ISBLANK(Paramètres!$B107),"",COUNTIF(Codes!DL108,1))</f>
        <v/>
      </c>
      <c r="DK101" s="54" t="str">
        <f>IF(ISBLANK(Paramètres!$B107),"",COUNTIF(Codes!DM108,1))</f>
        <v/>
      </c>
      <c r="DL101" s="54" t="str">
        <f>IF(ISBLANK(Paramètres!$B107),"",COUNTIF(Codes!DN108,1))</f>
        <v/>
      </c>
      <c r="DM101" s="54" t="str">
        <f>IF(ISBLANK(Paramètres!$B107),"",COUNTIF(Codes!DO108,1))</f>
        <v/>
      </c>
      <c r="DN101" s="54" t="str">
        <f>IF(ISBLANK(Paramètres!$B107),"",COUNTIF(Codes!DP108,1))</f>
        <v/>
      </c>
      <c r="DO101" s="54" t="str">
        <f>IF(ISBLANK(Paramètres!$B107),"",COUNTIF(Codes!DQ108,1))</f>
        <v/>
      </c>
      <c r="DP101" s="54" t="str">
        <f>IF(ISBLANK(Paramètres!$B107),"",COUNTIF(Codes!DR108,1))</f>
        <v/>
      </c>
      <c r="DQ101" s="54" t="str">
        <f>IF(ISBLANK(Paramètres!$B107),"",COUNTIF(Codes!DS108,1))</f>
        <v/>
      </c>
      <c r="DR101" s="54" t="str">
        <f>IF(ISBLANK(Paramètres!$B107),"",COUNTIF(Codes!DT108,1))</f>
        <v/>
      </c>
      <c r="DS101" s="54" t="str">
        <f>IF(ISBLANK(Paramètres!$B107),"",COUNTIF(Codes!DU108,1))</f>
        <v/>
      </c>
      <c r="DT101" s="54" t="str">
        <f>IF(ISBLANK(Paramètres!$B107),"",COUNTIF(Codes!DV108,1))</f>
        <v/>
      </c>
      <c r="DU101" s="54" t="str">
        <f>IF(ISBLANK(Paramètres!$B107),"",COUNTIF(Codes!DW108,1))</f>
        <v/>
      </c>
      <c r="DV101" s="54" t="str">
        <f>IF(ISBLANK(Paramètres!$B107),"",COUNTIF(Codes!DX108,1))</f>
        <v/>
      </c>
      <c r="DW101" s="54" t="str">
        <f>IF(ISBLANK(Paramètres!$B107),"",COUNTIF(Codes!DY108,1))</f>
        <v/>
      </c>
      <c r="DX101" s="54" t="str">
        <f>IF(ISBLANK(Paramètres!$B107),"",COUNTIF(Codes!DZ108,1))</f>
        <v/>
      </c>
      <c r="DY101" s="54" t="str">
        <f>IF(ISBLANK(Paramètres!$B107),"",COUNTIF(Codes!EA108,1))</f>
        <v/>
      </c>
      <c r="DZ101" s="54" t="str">
        <f>IF(ISBLANK(Paramètres!$B107),"",COUNTIF(Codes!EB108,1))</f>
        <v/>
      </c>
      <c r="EA101" s="54" t="str">
        <f>IF(ISBLANK(Paramètres!$B107),"",COUNTIF(Codes!EC108,1))</f>
        <v/>
      </c>
      <c r="EB101" s="54" t="str">
        <f>IF(ISBLANK(Paramètres!$B107),"",COUNTIF(Codes!ED108,1))</f>
        <v/>
      </c>
      <c r="EC101" s="54" t="str">
        <f>IF(ISBLANK(Paramètres!$B107),"",COUNTIF(Codes!EE108,1))</f>
        <v/>
      </c>
      <c r="ED101" s="54" t="str">
        <f>IF(ISBLANK(Paramètres!$B107),"",COUNTIF(Codes!EF108,1))</f>
        <v/>
      </c>
      <c r="EE101" s="54" t="str">
        <f>IF(ISBLANK(Paramètres!$B107),"",COUNTIF(Codes!EG108,1))</f>
        <v/>
      </c>
      <c r="EF101" s="54" t="str">
        <f>IF(ISBLANK(Paramètres!$B107),"",COUNTIF(Codes!EH108,1))</f>
        <v/>
      </c>
      <c r="EG101" s="54" t="str">
        <f>IF(ISBLANK(Paramètres!$B107),"",COUNTIF(Codes!EI108,1))</f>
        <v/>
      </c>
      <c r="EH101" s="54" t="str">
        <f>IF(ISBLANK(Paramètres!$B107),"",COUNTIF(Codes!EJ108,1))</f>
        <v/>
      </c>
      <c r="EI101" s="54" t="str">
        <f>IF(ISBLANK(Paramètres!$B107),"",COUNTIF(Codes!EK108,1))</f>
        <v/>
      </c>
      <c r="EJ101" s="54" t="str">
        <f>IF(ISBLANK(Paramètres!$B107),"",COUNTIF(Codes!EL108,1))</f>
        <v/>
      </c>
      <c r="EK101" s="54" t="str">
        <f>IF(ISBLANK(Paramètres!$B107),"",COUNTIF(Codes!EM108,1))</f>
        <v/>
      </c>
      <c r="EL101" s="54" t="str">
        <f>IF(ISBLANK(Paramètres!$B107),"",COUNTIF(Codes!EN108,1))</f>
        <v/>
      </c>
      <c r="EM101" s="54" t="str">
        <f>IF(ISBLANK(Paramètres!$B107),"",COUNTIF(Codes!EO108,1))</f>
        <v/>
      </c>
      <c r="EN101" s="54" t="str">
        <f>IF(ISBLANK(Paramètres!$B107),"",COUNTIF(Codes!EP108,1))</f>
        <v/>
      </c>
      <c r="EO101" s="54" t="str">
        <f>IF(ISBLANK(Paramètres!$B107),"",COUNTIF(Codes!EQ108,1))</f>
        <v/>
      </c>
      <c r="EP101" s="54" t="str">
        <f>IF(ISBLANK(Paramètres!$B107),"",COUNTIF(Codes!ER108,1))</f>
        <v/>
      </c>
      <c r="EQ101" s="54" t="str">
        <f>IF(ISBLANK(Paramètres!$B107),"",COUNTIF(Codes!ES108,1))</f>
        <v/>
      </c>
      <c r="ER101" s="54" t="str">
        <f>IF(ISBLANK(Paramètres!$B107),"",COUNTIF(Codes!ET108,1))</f>
        <v/>
      </c>
      <c r="ES101" s="54" t="str">
        <f>IF(ISBLANK(Paramètres!$B107),"",COUNTIF(Codes!EU108,1))</f>
        <v/>
      </c>
      <c r="ET101" s="54" t="str">
        <f>IF(ISBLANK(Paramètres!$B107),"",COUNTIF(Codes!EV108,1))</f>
        <v/>
      </c>
      <c r="EU101" s="54" t="str">
        <f>IF(ISBLANK(Paramètres!$B107),"",COUNTIF(Codes!EW108,1))</f>
        <v/>
      </c>
      <c r="EV101" s="54" t="str">
        <f>IF(ISBLANK(Paramètres!$B107),"",COUNTIF(Codes!EX108,1))</f>
        <v/>
      </c>
      <c r="EW101" s="54" t="str">
        <f>IF(ISBLANK(Paramètres!$B107),"",COUNTIF(Codes!EY108,1))</f>
        <v/>
      </c>
      <c r="EX101" s="54" t="str">
        <f>IF(ISBLANK(Paramètres!$B107),"",COUNTIF(Codes!EZ108,1))</f>
        <v/>
      </c>
      <c r="EY101" s="54" t="str">
        <f>IF(ISBLANK(Paramètres!$B107),"",COUNTIF(Codes!FA108,1))</f>
        <v/>
      </c>
      <c r="EZ101" s="54" t="str">
        <f>IF(ISBLANK(Paramètres!$B107),"",COUNTIF(Codes!FB108,1))</f>
        <v/>
      </c>
      <c r="FA101" s="54" t="str">
        <f>IF(ISBLANK(Paramètres!$B107),"",COUNTIF(Codes!FC108,1))</f>
        <v/>
      </c>
      <c r="FB101" s="54" t="str">
        <f>IF(ISBLANK(Paramètres!$B107),"",COUNTIF(Codes!FD108,1))</f>
        <v/>
      </c>
      <c r="FC101" s="54" t="str">
        <f>IF(ISBLANK(Paramètres!$B107),"",COUNTIF(Codes!FE108,1))</f>
        <v/>
      </c>
      <c r="FD101" s="54" t="str">
        <f>IF(ISBLANK(Paramètres!$B107),"",COUNTIF(Codes!FF108,1))</f>
        <v/>
      </c>
      <c r="FE101" s="54" t="str">
        <f>IF(ISBLANK(Paramètres!$B107),"",COUNTIF(Codes!FG108,1))</f>
        <v/>
      </c>
      <c r="FF101" s="54" t="str">
        <f>IF(ISBLANK(Paramètres!$B107),"",COUNTIF(Codes!FH108,1))</f>
        <v/>
      </c>
      <c r="FG101" s="54" t="str">
        <f>IF(ISBLANK(Paramètres!$B107),"",COUNTIF(Codes!FI108,1))</f>
        <v/>
      </c>
      <c r="FH101" s="54" t="str">
        <f>IF(ISBLANK(Paramètres!$B107),"",COUNTIF(Codes!FJ108,1))</f>
        <v/>
      </c>
      <c r="FI101" s="54" t="str">
        <f>IF(ISBLANK(Paramètres!$B107),"",COUNTIF(Codes!FK108,1))</f>
        <v/>
      </c>
      <c r="FJ101" s="54" t="str">
        <f>IF(ISBLANK(Paramètres!$B107),"",COUNTIF(Codes!FL108,1))</f>
        <v/>
      </c>
      <c r="FK101" s="54" t="str">
        <f>IF(ISBLANK(Paramètres!$B107),"",COUNTIF(Codes!FM108,1))</f>
        <v/>
      </c>
      <c r="FL101" s="54" t="str">
        <f>IF(ISBLANK(Paramètres!$B107),"",COUNTIF(Codes!FN108,1))</f>
        <v/>
      </c>
      <c r="FM101" s="54" t="str">
        <f>IF(ISBLANK(Paramètres!$B107),"",COUNTIF(Codes!FO108,1))</f>
        <v/>
      </c>
      <c r="FN101" s="54" t="str">
        <f>IF(ISBLANK(Paramètres!$B107),"",COUNTIF(Codes!FP108,1))</f>
        <v/>
      </c>
      <c r="FO101" s="54" t="str">
        <f>IF(ISBLANK(Paramètres!$B107),"",COUNTIF(Codes!FQ108,1))</f>
        <v/>
      </c>
      <c r="FP101" s="54" t="str">
        <f>IF(ISBLANK(Paramètres!$B107),"",COUNTIF(Codes!FR108,1))</f>
        <v/>
      </c>
      <c r="FQ101" s="54" t="str">
        <f>IF(ISBLANK(Paramètres!$B107),"",COUNTIF(Codes!FS108,1))</f>
        <v/>
      </c>
      <c r="FR101" s="54" t="str">
        <f>IF(ISBLANK(Paramètres!$B107),"",COUNTIF(Codes!FT108,1))</f>
        <v/>
      </c>
      <c r="FS101" s="54" t="str">
        <f>IF(ISBLANK(Paramètres!$B107),"",COUNTIF(Codes!FU108,1))</f>
        <v/>
      </c>
      <c r="FT101" s="54" t="str">
        <f>IF(ISBLANK(Paramètres!$B107),"",COUNTIF(Codes!FV108,1))</f>
        <v/>
      </c>
      <c r="FU101" s="54" t="str">
        <f>IF(ISBLANK(Paramètres!$B107),"",COUNTIF(Codes!FW108,1))</f>
        <v/>
      </c>
      <c r="FV101" s="54" t="str">
        <f>IF(ISBLANK(Paramètres!$B107),"",COUNTIF(Codes!FX108,1))</f>
        <v/>
      </c>
      <c r="FW101" s="54" t="str">
        <f>IF(ISBLANK(Paramètres!$B107),"",COUNTIF(Codes!FY108,1))</f>
        <v/>
      </c>
      <c r="FX101" s="54" t="str">
        <f>IF(ISBLANK(Paramètres!$B107),"",COUNTIF(Codes!FZ108,1))</f>
        <v/>
      </c>
      <c r="FY101" s="54" t="str">
        <f>IF(ISBLANK(Paramètres!$B107),"",COUNTIF(Codes!GA108,1))</f>
        <v/>
      </c>
      <c r="FZ101" s="54" t="str">
        <f>IF(ISBLANK(Paramètres!$B107),"",COUNTIF(Codes!GB108,1))</f>
        <v/>
      </c>
      <c r="GA101" s="54" t="str">
        <f>IF(ISBLANK(Paramètres!$B107),"",COUNTIF(Codes!GC108,1))</f>
        <v/>
      </c>
      <c r="GB101" s="54" t="str">
        <f>IF(ISBLANK(Paramètres!$B107),"",COUNTIF(Codes!GD108,1))</f>
        <v/>
      </c>
      <c r="GC101" s="54" t="str">
        <f>IF(ISBLANK(Paramètres!$B107),"",COUNTIF(Codes!GE108,1))</f>
        <v/>
      </c>
      <c r="GD101" s="54" t="str">
        <f>IF(ISBLANK(Paramètres!$B107),"",COUNTIF(Codes!GF108,1))</f>
        <v/>
      </c>
      <c r="GE101" s="54" t="str">
        <f>IF(ISBLANK(Paramètres!$B107),"",COUNTIF(Codes!GG108,1))</f>
        <v/>
      </c>
      <c r="GF101" s="54" t="str">
        <f>IF(ISBLANK(Paramètres!$B107),"",COUNTIF(Codes!GH108,1))</f>
        <v/>
      </c>
      <c r="GG101" s="54" t="str">
        <f>IF(ISBLANK(Paramètres!$B107),"",COUNTIF(Codes!GI108,1))</f>
        <v/>
      </c>
      <c r="GH101" s="54" t="str">
        <f>IF(ISBLANK(Paramètres!$B107),"",COUNTIF(Codes!GJ108,1))</f>
        <v/>
      </c>
      <c r="GI101" s="54" t="str">
        <f>IF(ISBLANK(Paramètres!$B107),"",COUNTIF(Codes!GK108,1))</f>
        <v/>
      </c>
      <c r="GJ101" s="54" t="str">
        <f>IF(ISBLANK(Paramètres!$B107),"",COUNTIF(Codes!GL108,1))</f>
        <v/>
      </c>
      <c r="GK101" s="54" t="str">
        <f>IF(ISBLANK(Paramètres!$B107),"",COUNTIF(Codes!GM108,1))</f>
        <v/>
      </c>
      <c r="GL101" s="54" t="str">
        <f>IF(ISBLANK(Paramètres!$B107),"",COUNTIF(Codes!GN108,1))</f>
        <v/>
      </c>
      <c r="GM101" s="54" t="str">
        <f>IF(ISBLANK(Paramètres!B107),"",AVERAGE(B101:CX101))</f>
        <v/>
      </c>
      <c r="GN101" s="54" t="str">
        <f>IF(ISBLANK(Paramètres!B107),"",AVERAGE(CY101:GL101))</f>
        <v/>
      </c>
      <c r="GO101" s="54" t="str">
        <f>IF(ISBLANK(Paramètres!B107),"",AVERAGE(C101:GL101))</f>
        <v/>
      </c>
      <c r="GP101" s="54" t="str">
        <f>IF(ISBLANK(Paramètres!B107),"",AVERAGE(CY101:DZ101))</f>
        <v/>
      </c>
      <c r="GQ101" s="54" t="str">
        <f>IF(ISBLANK(Paramètres!B107),"",AVERAGE(EA101:FK101))</f>
        <v/>
      </c>
      <c r="GR101" s="54" t="str">
        <f>IF(ISBLANK(Paramètres!B107),"",AVERAGE(FL101:FW101))</f>
        <v/>
      </c>
      <c r="GS101" s="54" t="str">
        <f>IF(ISBLANK(Paramètres!B107),"",AVERAGE(FX101:GL101))</f>
        <v/>
      </c>
      <c r="GT101" s="54" t="str">
        <f>IF(ISBLANK(Paramètres!B107),"",AVERAGE(Calculs!M101:R101,Calculs!AN101:AY101,Calculs!BE101:BI101,Calculs!BT101:BX101,Calculs!CD101:CO101))</f>
        <v/>
      </c>
      <c r="GU101" s="54" t="str">
        <f>IF(ISBLANK(Paramètres!B107),"",AVERAGE(Calculs!AI101:AM101,Calculs!BJ101:BP101,Calculs!BY101:CC101))</f>
        <v/>
      </c>
      <c r="GV101" s="54" t="str">
        <f>IF(ISBLANK(Paramètres!B107),"",AVERAGE(Calculs!B101:L101,Calculs!S101:AH101,Calculs!AZ101:BD101,Calculs!BQ101:BS101))</f>
        <v/>
      </c>
      <c r="GW101" s="54" t="str">
        <f>IF(ISBLANK(Paramètres!B107),"",AVERAGE(CP101:CX101))</f>
        <v/>
      </c>
    </row>
    <row r="102" spans="1:205" s="23" customFormat="1" ht="24" customHeight="1" thickBot="1" x14ac:dyDescent="0.4">
      <c r="A102" s="270">
        <f>Codes!C109</f>
        <v>0</v>
      </c>
      <c r="B102" s="54" t="str">
        <f>IF(ISBLANK(Paramètres!$B108),"",COUNTIF(Codes!D109,1))</f>
        <v/>
      </c>
      <c r="C102" s="54" t="str">
        <f>IF(ISBLANK(Paramètres!$B108),"",COUNTIF(Codes!E109,1))</f>
        <v/>
      </c>
      <c r="D102" s="54" t="str">
        <f>IF(ISBLANK(Paramètres!$B108),"",COUNTIF(Codes!F109,1))</f>
        <v/>
      </c>
      <c r="E102" s="54" t="str">
        <f>IF(ISBLANK(Paramètres!$B108),"",COUNTIF(Codes!G109,1))</f>
        <v/>
      </c>
      <c r="F102" s="54" t="str">
        <f>IF(ISBLANK(Paramètres!$B108),"",COUNTIF(Codes!H109,1))</f>
        <v/>
      </c>
      <c r="G102" s="54" t="str">
        <f>IF(ISBLANK(Paramètres!$B108),"",COUNTIF(Codes!I109,1))</f>
        <v/>
      </c>
      <c r="H102" s="54" t="str">
        <f>IF(ISBLANK(Paramètres!$B108),"",COUNTIF(Codes!J109,1))</f>
        <v/>
      </c>
      <c r="I102" s="54" t="str">
        <f>IF(ISBLANK(Paramètres!$B108),"",COUNTIF(Codes!K109,1))</f>
        <v/>
      </c>
      <c r="J102" s="54" t="str">
        <f>IF(ISBLANK(Paramètres!$B108),"",COUNTIF(Codes!L109,1))</f>
        <v/>
      </c>
      <c r="K102" s="54" t="str">
        <f>IF(ISBLANK(Paramètres!$B108),"",COUNTIF(Codes!M109,1))</f>
        <v/>
      </c>
      <c r="L102" s="54" t="str">
        <f>IF(ISBLANK(Paramètres!$B108),"",COUNTIF(Codes!N109,1))</f>
        <v/>
      </c>
      <c r="M102" s="54" t="str">
        <f>IF(ISBLANK(Paramètres!$B108),"",COUNTIF(Codes!O109,1))</f>
        <v/>
      </c>
      <c r="N102" s="54" t="str">
        <f>IF(ISBLANK(Paramètres!$B108),"",COUNTIF(Codes!P109,1))</f>
        <v/>
      </c>
      <c r="O102" s="54" t="str">
        <f>IF(ISBLANK(Paramètres!$B108),"",COUNTIF(Codes!Q109,1))</f>
        <v/>
      </c>
      <c r="P102" s="54" t="str">
        <f>IF(ISBLANK(Paramètres!$B108),"",COUNTIF(Codes!R109,1))</f>
        <v/>
      </c>
      <c r="Q102" s="54" t="str">
        <f>IF(ISBLANK(Paramètres!$B108),"",COUNTIF(Codes!S109,1))</f>
        <v/>
      </c>
      <c r="R102" s="54" t="str">
        <f>IF(ISBLANK(Paramètres!$B108),"",COUNTIF(Codes!T109,1))</f>
        <v/>
      </c>
      <c r="S102" s="54" t="str">
        <f>IF(ISBLANK(Paramètres!$B108),"",COUNTIF(Codes!U109,1))</f>
        <v/>
      </c>
      <c r="T102" s="54" t="str">
        <f>IF(ISBLANK(Paramètres!$B108),"",COUNTIF(Codes!V109,1))</f>
        <v/>
      </c>
      <c r="U102" s="54" t="str">
        <f>IF(ISBLANK(Paramètres!$B108),"",COUNTIF(Codes!W109,1))</f>
        <v/>
      </c>
      <c r="V102" s="54" t="str">
        <f>IF(ISBLANK(Paramètres!$B108),"",COUNTIF(Codes!X109,1))</f>
        <v/>
      </c>
      <c r="W102" s="54" t="str">
        <f>IF(ISBLANK(Paramètres!$B108),"",COUNTIF(Codes!Y109,1))</f>
        <v/>
      </c>
      <c r="X102" s="54" t="str">
        <f>IF(ISBLANK(Paramètres!$B108),"",COUNTIF(Codes!Z109,1))</f>
        <v/>
      </c>
      <c r="Y102" s="54" t="str">
        <f>IF(ISBLANK(Paramètres!$B108),"",COUNTIF(Codes!AA109,1))</f>
        <v/>
      </c>
      <c r="Z102" s="54" t="str">
        <f>IF(ISBLANK(Paramètres!$B108),"",COUNTIF(Codes!AB109,1))</f>
        <v/>
      </c>
      <c r="AA102" s="54" t="str">
        <f>IF(ISBLANK(Paramètres!$B108),"",COUNTIF(Codes!AC109,1))</f>
        <v/>
      </c>
      <c r="AB102" s="54" t="str">
        <f>IF(ISBLANK(Paramètres!$B108),"",COUNTIF(Codes!AD109,1))</f>
        <v/>
      </c>
      <c r="AC102" s="54" t="str">
        <f>IF(ISBLANK(Paramètres!$B108),"",COUNTIF(Codes!AE109,1))</f>
        <v/>
      </c>
      <c r="AD102" s="54" t="str">
        <f>IF(ISBLANK(Paramètres!$B108),"",COUNTIF(Codes!AF109,1))</f>
        <v/>
      </c>
      <c r="AE102" s="54" t="str">
        <f>IF(ISBLANK(Paramètres!$B108),"",COUNTIF(Codes!AG109,1))</f>
        <v/>
      </c>
      <c r="AF102" s="54" t="str">
        <f>IF(ISBLANK(Paramètres!$B108),"",COUNTIF(Codes!AH109,1))</f>
        <v/>
      </c>
      <c r="AG102" s="54" t="str">
        <f>IF(ISBLANK(Paramètres!$B108),"",COUNTIF(Codes!AI109,1))</f>
        <v/>
      </c>
      <c r="AH102" s="54" t="str">
        <f>IF(ISBLANK(Paramètres!$B108),"",COUNTIF(Codes!AJ109,1))</f>
        <v/>
      </c>
      <c r="AI102" s="54" t="str">
        <f>IF(ISBLANK(Paramètres!$B108),"",COUNTIF(Codes!AK109,1))</f>
        <v/>
      </c>
      <c r="AJ102" s="54" t="str">
        <f>IF(ISBLANK(Paramètres!$B108),"",COUNTIF(Codes!AL109,1))</f>
        <v/>
      </c>
      <c r="AK102" s="54" t="str">
        <f>IF(ISBLANK(Paramètres!$B108),"",COUNTIF(Codes!AM109,1))</f>
        <v/>
      </c>
      <c r="AL102" s="54" t="str">
        <f>IF(ISBLANK(Paramètres!$B108),"",COUNTIF(Codes!AN109,1))</f>
        <v/>
      </c>
      <c r="AM102" s="54" t="str">
        <f>IF(ISBLANK(Paramètres!$B108),"",COUNTIF(Codes!AO109,1))</f>
        <v/>
      </c>
      <c r="AN102" s="54" t="str">
        <f>IF(ISBLANK(Paramètres!$B108),"",COUNTIF(Codes!AP109,1))</f>
        <v/>
      </c>
      <c r="AO102" s="54" t="str">
        <f>IF(ISBLANK(Paramètres!$B108),"",COUNTIF(Codes!AQ109,1))</f>
        <v/>
      </c>
      <c r="AP102" s="54" t="str">
        <f>IF(ISBLANK(Paramètres!$B108),"",COUNTIF(Codes!AR109,1))</f>
        <v/>
      </c>
      <c r="AQ102" s="54" t="str">
        <f>IF(ISBLANK(Paramètres!$B108),"",COUNTIF(Codes!AS109,1))</f>
        <v/>
      </c>
      <c r="AR102" s="54" t="str">
        <f>IF(ISBLANK(Paramètres!$B108),"",COUNTIF(Codes!AT109,1))</f>
        <v/>
      </c>
      <c r="AS102" s="54" t="str">
        <f>IF(ISBLANK(Paramètres!$B108),"",COUNTIF(Codes!AU109,1))</f>
        <v/>
      </c>
      <c r="AT102" s="54" t="str">
        <f>IF(ISBLANK(Paramètres!$B108),"",COUNTIF(Codes!AV109,1))</f>
        <v/>
      </c>
      <c r="AU102" s="54" t="str">
        <f>IF(ISBLANK(Paramètres!$B108),"",COUNTIF(Codes!AW109,1))</f>
        <v/>
      </c>
      <c r="AV102" s="54" t="str">
        <f>IF(ISBLANK(Paramètres!$B108),"",COUNTIF(Codes!AX109,1))</f>
        <v/>
      </c>
      <c r="AW102" s="54" t="str">
        <f>IF(ISBLANK(Paramètres!$B108),"",COUNTIF(Codes!AY109,1))</f>
        <v/>
      </c>
      <c r="AX102" s="54" t="str">
        <f>IF(ISBLANK(Paramètres!$B108),"",COUNTIF(Codes!AZ109,1))</f>
        <v/>
      </c>
      <c r="AY102" s="54" t="str">
        <f>IF(ISBLANK(Paramètres!$B108),"",COUNTIF(Codes!BA109,1))</f>
        <v/>
      </c>
      <c r="AZ102" s="54" t="str">
        <f>IF(ISBLANK(Paramètres!$B108),"",COUNTIF(Codes!BB109,1))</f>
        <v/>
      </c>
      <c r="BA102" s="54" t="str">
        <f>IF(ISBLANK(Paramètres!$B108),"",COUNTIF(Codes!BC109,1))</f>
        <v/>
      </c>
      <c r="BB102" s="54" t="str">
        <f>IF(ISBLANK(Paramètres!$B108),"",COUNTIF(Codes!BD109,1))</f>
        <v/>
      </c>
      <c r="BC102" s="54" t="str">
        <f>IF(ISBLANK(Paramètres!$B108),"",COUNTIF(Codes!BE109,1))</f>
        <v/>
      </c>
      <c r="BD102" s="54" t="str">
        <f>IF(ISBLANK(Paramètres!$B108),"",COUNTIF(Codes!BF109,1))</f>
        <v/>
      </c>
      <c r="BE102" s="54" t="str">
        <f>IF(ISBLANK(Paramètres!$B108),"",COUNTIF(Codes!BG109,1))</f>
        <v/>
      </c>
      <c r="BF102" s="54" t="str">
        <f>IF(ISBLANK(Paramètres!$B108),"",COUNTIF(Codes!BH109,1))</f>
        <v/>
      </c>
      <c r="BG102" s="54" t="str">
        <f>IF(ISBLANK(Paramètres!$B108),"",COUNTIF(Codes!BI109,1))</f>
        <v/>
      </c>
      <c r="BH102" s="54" t="str">
        <f>IF(ISBLANK(Paramètres!$B108),"",COUNTIF(Codes!BJ109,1))</f>
        <v/>
      </c>
      <c r="BI102" s="54" t="str">
        <f>IF(ISBLANK(Paramètres!$B108),"",COUNTIF(Codes!BK109,1))</f>
        <v/>
      </c>
      <c r="BJ102" s="54" t="str">
        <f>IF(ISBLANK(Paramètres!$B108),"",COUNTIF(Codes!BL109,1))</f>
        <v/>
      </c>
      <c r="BK102" s="54" t="str">
        <f>IF(ISBLANK(Paramètres!$B108),"",COUNTIF(Codes!BM109,1))</f>
        <v/>
      </c>
      <c r="BL102" s="54" t="str">
        <f>IF(ISBLANK(Paramètres!$B108),"",COUNTIF(Codes!BN109,1))</f>
        <v/>
      </c>
      <c r="BM102" s="54" t="str">
        <f>IF(ISBLANK(Paramètres!$B108),"",COUNTIF(Codes!BO109,1))</f>
        <v/>
      </c>
      <c r="BN102" s="54" t="str">
        <f>IF(ISBLANK(Paramètres!$B108),"",COUNTIF(Codes!BP109,1))</f>
        <v/>
      </c>
      <c r="BO102" s="54" t="str">
        <f>IF(ISBLANK(Paramètres!$B108),"",COUNTIF(Codes!BQ109,1))</f>
        <v/>
      </c>
      <c r="BP102" s="54" t="str">
        <f>IF(ISBLANK(Paramètres!$B108),"",COUNTIF(Codes!BR109,1))</f>
        <v/>
      </c>
      <c r="BQ102" s="54" t="str">
        <f>IF(ISBLANK(Paramètres!$B108),"",COUNTIF(Codes!BS109,1))</f>
        <v/>
      </c>
      <c r="BR102" s="54" t="str">
        <f>IF(ISBLANK(Paramètres!$B108),"",COUNTIF(Codes!BT109,1))</f>
        <v/>
      </c>
      <c r="BS102" s="54" t="str">
        <f>IF(ISBLANK(Paramètres!$B108),"",COUNTIF(Codes!BU109,1))</f>
        <v/>
      </c>
      <c r="BT102" s="54" t="str">
        <f>IF(ISBLANK(Paramètres!$B108),"",COUNTIF(Codes!BV109,1))</f>
        <v/>
      </c>
      <c r="BU102" s="54" t="str">
        <f>IF(ISBLANK(Paramètres!$B108),"",COUNTIF(Codes!BW109,1))</f>
        <v/>
      </c>
      <c r="BV102" s="54" t="str">
        <f>IF(ISBLANK(Paramètres!$B108),"",COUNTIF(Codes!BX109,1))</f>
        <v/>
      </c>
      <c r="BW102" s="54" t="str">
        <f>IF(ISBLANK(Paramètres!$B108),"",COUNTIF(Codes!BY109,1))</f>
        <v/>
      </c>
      <c r="BX102" s="54" t="str">
        <f>IF(ISBLANK(Paramètres!$B108),"",COUNTIF(Codes!BZ109,1))</f>
        <v/>
      </c>
      <c r="BY102" s="54" t="str">
        <f>IF(ISBLANK(Paramètres!$B108),"",COUNTIF(Codes!CA109,1))</f>
        <v/>
      </c>
      <c r="BZ102" s="54" t="str">
        <f>IF(ISBLANK(Paramètres!$B108),"",COUNTIF(Codes!CB109,1))</f>
        <v/>
      </c>
      <c r="CA102" s="54" t="str">
        <f>IF(ISBLANK(Paramètres!$B108),"",COUNTIF(Codes!CC109,1))</f>
        <v/>
      </c>
      <c r="CB102" s="54" t="str">
        <f>IF(ISBLANK(Paramètres!$B108),"",COUNTIF(Codes!CD109,1))</f>
        <v/>
      </c>
      <c r="CC102" s="54" t="str">
        <f>IF(ISBLANK(Paramètres!$B108),"",COUNTIF(Codes!CE109,1))</f>
        <v/>
      </c>
      <c r="CD102" s="54" t="str">
        <f>IF(ISBLANK(Paramètres!$B108),"",COUNTIF(Codes!CF109,1))</f>
        <v/>
      </c>
      <c r="CE102" s="54" t="str">
        <f>IF(ISBLANK(Paramètres!$B108),"",COUNTIF(Codes!CG109,1))</f>
        <v/>
      </c>
      <c r="CF102" s="54" t="str">
        <f>IF(ISBLANK(Paramètres!$B108),"",COUNTIF(Codes!CH109,1))</f>
        <v/>
      </c>
      <c r="CG102" s="54" t="str">
        <f>IF(ISBLANK(Paramètres!$B108),"",COUNTIF(Codes!CI109,1))</f>
        <v/>
      </c>
      <c r="CH102" s="54" t="str">
        <f>IF(ISBLANK(Paramètres!$B108),"",COUNTIF(Codes!CJ109,1))</f>
        <v/>
      </c>
      <c r="CI102" s="54" t="str">
        <f>IF(ISBLANK(Paramètres!$B108),"",COUNTIF(Codes!CK109,1))</f>
        <v/>
      </c>
      <c r="CJ102" s="54" t="str">
        <f>IF(ISBLANK(Paramètres!$B108),"",COUNTIF(Codes!CL109,1))</f>
        <v/>
      </c>
      <c r="CK102" s="54" t="str">
        <f>IF(ISBLANK(Paramètres!$B108),"",COUNTIF(Codes!CM109,1))</f>
        <v/>
      </c>
      <c r="CL102" s="54" t="str">
        <f>IF(ISBLANK(Paramètres!$B108),"",COUNTIF(Codes!CN109,1))</f>
        <v/>
      </c>
      <c r="CM102" s="54" t="str">
        <f>IF(ISBLANK(Paramètres!$B108),"",COUNTIF(Codes!CO109,1))</f>
        <v/>
      </c>
      <c r="CN102" s="54" t="str">
        <f>IF(ISBLANK(Paramètres!$B108),"",COUNTIF(Codes!CP109,1))</f>
        <v/>
      </c>
      <c r="CO102" s="54" t="str">
        <f>IF(ISBLANK(Paramètres!$B108),"",COUNTIF(Codes!CQ109,1))</f>
        <v/>
      </c>
      <c r="CP102" s="54" t="str">
        <f>IF(ISBLANK(Paramètres!$B108),"",COUNTIF(Codes!CR109,1))</f>
        <v/>
      </c>
      <c r="CQ102" s="54" t="str">
        <f>IF(ISBLANK(Paramètres!$B108),"",COUNTIF(Codes!CS109,1))</f>
        <v/>
      </c>
      <c r="CR102" s="54" t="str">
        <f>IF(ISBLANK(Paramètres!$B108),"",COUNTIF(Codes!CT109,1))</f>
        <v/>
      </c>
      <c r="CS102" s="54" t="str">
        <f>IF(ISBLANK(Paramètres!$B108),"",COUNTIF(Codes!CU109,1))</f>
        <v/>
      </c>
      <c r="CT102" s="54" t="str">
        <f>IF(ISBLANK(Paramètres!$B108),"",COUNTIF(Codes!CV109,1))</f>
        <v/>
      </c>
      <c r="CU102" s="54" t="str">
        <f>IF(ISBLANK(Paramètres!$B108),"",COUNTIF(Codes!CW109,1))</f>
        <v/>
      </c>
      <c r="CV102" s="54" t="str">
        <f>IF(ISBLANK(Paramètres!$B108),"",COUNTIF(Codes!CX109,1))</f>
        <v/>
      </c>
      <c r="CW102" s="54" t="str">
        <f>IF(ISBLANK(Paramètres!$B108),"",COUNTIF(Codes!CY109,1))</f>
        <v/>
      </c>
      <c r="CX102" s="54" t="str">
        <f>IF(ISBLANK(Paramètres!$B108),"",COUNTIF(Codes!CZ109,1))</f>
        <v/>
      </c>
      <c r="CY102" s="54" t="str">
        <f>IF(ISBLANK(Paramètres!$B108),"",COUNTIF(Codes!DA109,1))</f>
        <v/>
      </c>
      <c r="CZ102" s="54" t="str">
        <f>IF(ISBLANK(Paramètres!$B108),"",COUNTIF(Codes!DB109,1))</f>
        <v/>
      </c>
      <c r="DA102" s="54" t="str">
        <f>IF(ISBLANK(Paramètres!$B108),"",COUNTIF(Codes!DC109,1))</f>
        <v/>
      </c>
      <c r="DB102" s="54" t="str">
        <f>IF(ISBLANK(Paramètres!$B108),"",COUNTIF(Codes!DD109,1))</f>
        <v/>
      </c>
      <c r="DC102" s="54" t="str">
        <f>IF(ISBLANK(Paramètres!$B108),"",COUNTIF(Codes!DE109,1))</f>
        <v/>
      </c>
      <c r="DD102" s="54" t="str">
        <f>IF(ISBLANK(Paramètres!$B108),"",COUNTIF(Codes!DF109,1))</f>
        <v/>
      </c>
      <c r="DE102" s="54" t="str">
        <f>IF(ISBLANK(Paramètres!$B108),"",COUNTIF(Codes!DG109,1))</f>
        <v/>
      </c>
      <c r="DF102" s="54" t="str">
        <f>IF(ISBLANK(Paramètres!$B108),"",COUNTIF(Codes!DH109,1))</f>
        <v/>
      </c>
      <c r="DG102" s="54" t="str">
        <f>IF(ISBLANK(Paramètres!$B108),"",COUNTIF(Codes!DI109,1))</f>
        <v/>
      </c>
      <c r="DH102" s="54" t="str">
        <f>IF(ISBLANK(Paramètres!$B108),"",COUNTIF(Codes!DJ109,1))</f>
        <v/>
      </c>
      <c r="DI102" s="54" t="str">
        <f>IF(ISBLANK(Paramètres!$B108),"",COUNTIF(Codes!DK109,1))</f>
        <v/>
      </c>
      <c r="DJ102" s="54" t="str">
        <f>IF(ISBLANK(Paramètres!$B108),"",COUNTIF(Codes!DL109,1))</f>
        <v/>
      </c>
      <c r="DK102" s="54" t="str">
        <f>IF(ISBLANK(Paramètres!$B108),"",COUNTIF(Codes!DM109,1))</f>
        <v/>
      </c>
      <c r="DL102" s="54" t="str">
        <f>IF(ISBLANK(Paramètres!$B108),"",COUNTIF(Codes!DN109,1))</f>
        <v/>
      </c>
      <c r="DM102" s="54" t="str">
        <f>IF(ISBLANK(Paramètres!$B108),"",COUNTIF(Codes!DO109,1))</f>
        <v/>
      </c>
      <c r="DN102" s="54" t="str">
        <f>IF(ISBLANK(Paramètres!$B108),"",COUNTIF(Codes!DP109,1))</f>
        <v/>
      </c>
      <c r="DO102" s="54" t="str">
        <f>IF(ISBLANK(Paramètres!$B108),"",COUNTIF(Codes!DQ109,1))</f>
        <v/>
      </c>
      <c r="DP102" s="54" t="str">
        <f>IF(ISBLANK(Paramètres!$B108),"",COUNTIF(Codes!DR109,1))</f>
        <v/>
      </c>
      <c r="DQ102" s="54" t="str">
        <f>IF(ISBLANK(Paramètres!$B108),"",COUNTIF(Codes!DS109,1))</f>
        <v/>
      </c>
      <c r="DR102" s="54" t="str">
        <f>IF(ISBLANK(Paramètres!$B108),"",COUNTIF(Codes!DT109,1))</f>
        <v/>
      </c>
      <c r="DS102" s="54" t="str">
        <f>IF(ISBLANK(Paramètres!$B108),"",COUNTIF(Codes!DU109,1))</f>
        <v/>
      </c>
      <c r="DT102" s="54" t="str">
        <f>IF(ISBLANK(Paramètres!$B108),"",COUNTIF(Codes!DV109,1))</f>
        <v/>
      </c>
      <c r="DU102" s="54" t="str">
        <f>IF(ISBLANK(Paramètres!$B108),"",COUNTIF(Codes!DW109,1))</f>
        <v/>
      </c>
      <c r="DV102" s="54" t="str">
        <f>IF(ISBLANK(Paramètres!$B108),"",COUNTIF(Codes!DX109,1))</f>
        <v/>
      </c>
      <c r="DW102" s="54" t="str">
        <f>IF(ISBLANK(Paramètres!$B108),"",COUNTIF(Codes!DY109,1))</f>
        <v/>
      </c>
      <c r="DX102" s="54" t="str">
        <f>IF(ISBLANK(Paramètres!$B108),"",COUNTIF(Codes!DZ109,1))</f>
        <v/>
      </c>
      <c r="DY102" s="54" t="str">
        <f>IF(ISBLANK(Paramètres!$B108),"",COUNTIF(Codes!EA109,1))</f>
        <v/>
      </c>
      <c r="DZ102" s="54" t="str">
        <f>IF(ISBLANK(Paramètres!$B108),"",COUNTIF(Codes!EB109,1))</f>
        <v/>
      </c>
      <c r="EA102" s="54" t="str">
        <f>IF(ISBLANK(Paramètres!$B108),"",COUNTIF(Codes!EC109,1))</f>
        <v/>
      </c>
      <c r="EB102" s="54" t="str">
        <f>IF(ISBLANK(Paramètres!$B108),"",COUNTIF(Codes!ED109,1))</f>
        <v/>
      </c>
      <c r="EC102" s="54" t="str">
        <f>IF(ISBLANK(Paramètres!$B108),"",COUNTIF(Codes!EE109,1))</f>
        <v/>
      </c>
      <c r="ED102" s="54" t="str">
        <f>IF(ISBLANK(Paramètres!$B108),"",COUNTIF(Codes!EF109,1))</f>
        <v/>
      </c>
      <c r="EE102" s="54" t="str">
        <f>IF(ISBLANK(Paramètres!$B108),"",COUNTIF(Codes!EG109,1))</f>
        <v/>
      </c>
      <c r="EF102" s="54" t="str">
        <f>IF(ISBLANK(Paramètres!$B108),"",COUNTIF(Codes!EH109,1))</f>
        <v/>
      </c>
      <c r="EG102" s="54" t="str">
        <f>IF(ISBLANK(Paramètres!$B108),"",COUNTIF(Codes!EI109,1))</f>
        <v/>
      </c>
      <c r="EH102" s="54" t="str">
        <f>IF(ISBLANK(Paramètres!$B108),"",COUNTIF(Codes!EJ109,1))</f>
        <v/>
      </c>
      <c r="EI102" s="54" t="str">
        <f>IF(ISBLANK(Paramètres!$B108),"",COUNTIF(Codes!EK109,1))</f>
        <v/>
      </c>
      <c r="EJ102" s="54" t="str">
        <f>IF(ISBLANK(Paramètres!$B108),"",COUNTIF(Codes!EL109,1))</f>
        <v/>
      </c>
      <c r="EK102" s="54" t="str">
        <f>IF(ISBLANK(Paramètres!$B108),"",COUNTIF(Codes!EM109,1))</f>
        <v/>
      </c>
      <c r="EL102" s="54" t="str">
        <f>IF(ISBLANK(Paramètres!$B108),"",COUNTIF(Codes!EN109,1))</f>
        <v/>
      </c>
      <c r="EM102" s="54" t="str">
        <f>IF(ISBLANK(Paramètres!$B108),"",COUNTIF(Codes!EO109,1))</f>
        <v/>
      </c>
      <c r="EN102" s="54" t="str">
        <f>IF(ISBLANK(Paramètres!$B108),"",COUNTIF(Codes!EP109,1))</f>
        <v/>
      </c>
      <c r="EO102" s="54" t="str">
        <f>IF(ISBLANK(Paramètres!$B108),"",COUNTIF(Codes!EQ109,1))</f>
        <v/>
      </c>
      <c r="EP102" s="54" t="str">
        <f>IF(ISBLANK(Paramètres!$B108),"",COUNTIF(Codes!ER109,1))</f>
        <v/>
      </c>
      <c r="EQ102" s="54" t="str">
        <f>IF(ISBLANK(Paramètres!$B108),"",COUNTIF(Codes!ES109,1))</f>
        <v/>
      </c>
      <c r="ER102" s="54" t="str">
        <f>IF(ISBLANK(Paramètres!$B108),"",COUNTIF(Codes!ET109,1))</f>
        <v/>
      </c>
      <c r="ES102" s="54" t="str">
        <f>IF(ISBLANK(Paramètres!$B108),"",COUNTIF(Codes!EU109,1))</f>
        <v/>
      </c>
      <c r="ET102" s="54" t="str">
        <f>IF(ISBLANK(Paramètres!$B108),"",COUNTIF(Codes!EV109,1))</f>
        <v/>
      </c>
      <c r="EU102" s="54" t="str">
        <f>IF(ISBLANK(Paramètres!$B108),"",COUNTIF(Codes!EW109,1))</f>
        <v/>
      </c>
      <c r="EV102" s="54" t="str">
        <f>IF(ISBLANK(Paramètres!$B108),"",COUNTIF(Codes!EX109,1))</f>
        <v/>
      </c>
      <c r="EW102" s="54" t="str">
        <f>IF(ISBLANK(Paramètres!$B108),"",COUNTIF(Codes!EY109,1))</f>
        <v/>
      </c>
      <c r="EX102" s="54" t="str">
        <f>IF(ISBLANK(Paramètres!$B108),"",COUNTIF(Codes!EZ109,1))</f>
        <v/>
      </c>
      <c r="EY102" s="54" t="str">
        <f>IF(ISBLANK(Paramètres!$B108),"",COUNTIF(Codes!FA109,1))</f>
        <v/>
      </c>
      <c r="EZ102" s="54" t="str">
        <f>IF(ISBLANK(Paramètres!$B108),"",COUNTIF(Codes!FB109,1))</f>
        <v/>
      </c>
      <c r="FA102" s="54" t="str">
        <f>IF(ISBLANK(Paramètres!$B108),"",COUNTIF(Codes!FC109,1))</f>
        <v/>
      </c>
      <c r="FB102" s="54" t="str">
        <f>IF(ISBLANK(Paramètres!$B108),"",COUNTIF(Codes!FD109,1))</f>
        <v/>
      </c>
      <c r="FC102" s="54" t="str">
        <f>IF(ISBLANK(Paramètres!$B108),"",COUNTIF(Codes!FE109,1))</f>
        <v/>
      </c>
      <c r="FD102" s="54" t="str">
        <f>IF(ISBLANK(Paramètres!$B108),"",COUNTIF(Codes!FF109,1))</f>
        <v/>
      </c>
      <c r="FE102" s="54" t="str">
        <f>IF(ISBLANK(Paramètres!$B108),"",COUNTIF(Codes!FG109,1))</f>
        <v/>
      </c>
      <c r="FF102" s="54" t="str">
        <f>IF(ISBLANK(Paramètres!$B108),"",COUNTIF(Codes!FH109,1))</f>
        <v/>
      </c>
      <c r="FG102" s="54" t="str">
        <f>IF(ISBLANK(Paramètres!$B108),"",COUNTIF(Codes!FI109,1))</f>
        <v/>
      </c>
      <c r="FH102" s="54" t="str">
        <f>IF(ISBLANK(Paramètres!$B108),"",COUNTIF(Codes!FJ109,1))</f>
        <v/>
      </c>
      <c r="FI102" s="54" t="str">
        <f>IF(ISBLANK(Paramètres!$B108),"",COUNTIF(Codes!FK109,1))</f>
        <v/>
      </c>
      <c r="FJ102" s="54" t="str">
        <f>IF(ISBLANK(Paramètres!$B108),"",COUNTIF(Codes!FL109,1))</f>
        <v/>
      </c>
      <c r="FK102" s="54" t="str">
        <f>IF(ISBLANK(Paramètres!$B108),"",COUNTIF(Codes!FM109,1))</f>
        <v/>
      </c>
      <c r="FL102" s="54" t="str">
        <f>IF(ISBLANK(Paramètres!$B108),"",COUNTIF(Codes!FN109,1))</f>
        <v/>
      </c>
      <c r="FM102" s="54" t="str">
        <f>IF(ISBLANK(Paramètres!$B108),"",COUNTIF(Codes!FO109,1))</f>
        <v/>
      </c>
      <c r="FN102" s="54" t="str">
        <f>IF(ISBLANK(Paramètres!$B108),"",COUNTIF(Codes!FP109,1))</f>
        <v/>
      </c>
      <c r="FO102" s="54" t="str">
        <f>IF(ISBLANK(Paramètres!$B108),"",COUNTIF(Codes!FQ109,1))</f>
        <v/>
      </c>
      <c r="FP102" s="54" t="str">
        <f>IF(ISBLANK(Paramètres!$B108),"",COUNTIF(Codes!FR109,1))</f>
        <v/>
      </c>
      <c r="FQ102" s="54" t="str">
        <f>IF(ISBLANK(Paramètres!$B108),"",COUNTIF(Codes!FS109,1))</f>
        <v/>
      </c>
      <c r="FR102" s="54" t="str">
        <f>IF(ISBLANK(Paramètres!$B108),"",COUNTIF(Codes!FT109,1))</f>
        <v/>
      </c>
      <c r="FS102" s="54" t="str">
        <f>IF(ISBLANK(Paramètres!$B108),"",COUNTIF(Codes!FU109,1))</f>
        <v/>
      </c>
      <c r="FT102" s="54" t="str">
        <f>IF(ISBLANK(Paramètres!$B108),"",COUNTIF(Codes!FV109,1))</f>
        <v/>
      </c>
      <c r="FU102" s="54" t="str">
        <f>IF(ISBLANK(Paramètres!$B108),"",COUNTIF(Codes!FW109,1))</f>
        <v/>
      </c>
      <c r="FV102" s="54" t="str">
        <f>IF(ISBLANK(Paramètres!$B108),"",COUNTIF(Codes!FX109,1))</f>
        <v/>
      </c>
      <c r="FW102" s="54" t="str">
        <f>IF(ISBLANK(Paramètres!$B108),"",COUNTIF(Codes!FY109,1))</f>
        <v/>
      </c>
      <c r="FX102" s="54" t="str">
        <f>IF(ISBLANK(Paramètres!$B108),"",COUNTIF(Codes!FZ109,1))</f>
        <v/>
      </c>
      <c r="FY102" s="54" t="str">
        <f>IF(ISBLANK(Paramètres!$B108),"",COUNTIF(Codes!GA109,1))</f>
        <v/>
      </c>
      <c r="FZ102" s="54" t="str">
        <f>IF(ISBLANK(Paramètres!$B108),"",COUNTIF(Codes!GB109,1))</f>
        <v/>
      </c>
      <c r="GA102" s="54" t="str">
        <f>IF(ISBLANK(Paramètres!$B108),"",COUNTIF(Codes!GC109,1))</f>
        <v/>
      </c>
      <c r="GB102" s="54" t="str">
        <f>IF(ISBLANK(Paramètres!$B108),"",COUNTIF(Codes!GD109,1))</f>
        <v/>
      </c>
      <c r="GC102" s="54" t="str">
        <f>IF(ISBLANK(Paramètres!$B108),"",COUNTIF(Codes!GE109,1))</f>
        <v/>
      </c>
      <c r="GD102" s="54" t="str">
        <f>IF(ISBLANK(Paramètres!$B108),"",COUNTIF(Codes!GF109,1))</f>
        <v/>
      </c>
      <c r="GE102" s="54" t="str">
        <f>IF(ISBLANK(Paramètres!$B108),"",COUNTIF(Codes!GG109,1))</f>
        <v/>
      </c>
      <c r="GF102" s="54" t="str">
        <f>IF(ISBLANK(Paramètres!$B108),"",COUNTIF(Codes!GH109,1))</f>
        <v/>
      </c>
      <c r="GG102" s="54" t="str">
        <f>IF(ISBLANK(Paramètres!$B108),"",COUNTIF(Codes!GI109,1))</f>
        <v/>
      </c>
      <c r="GH102" s="54" t="str">
        <f>IF(ISBLANK(Paramètres!$B108),"",COUNTIF(Codes!GJ109,1))</f>
        <v/>
      </c>
      <c r="GI102" s="54" t="str">
        <f>IF(ISBLANK(Paramètres!$B108),"",COUNTIF(Codes!GK109,1))</f>
        <v/>
      </c>
      <c r="GJ102" s="54" t="str">
        <f>IF(ISBLANK(Paramètres!$B108),"",COUNTIF(Codes!GL109,1))</f>
        <v/>
      </c>
      <c r="GK102" s="54" t="str">
        <f>IF(ISBLANK(Paramètres!$B108),"",COUNTIF(Codes!GM109,1))</f>
        <v/>
      </c>
      <c r="GL102" s="54" t="str">
        <f>IF(ISBLANK(Paramètres!$B108),"",COUNTIF(Codes!GN109,1))</f>
        <v/>
      </c>
      <c r="GM102" s="54" t="str">
        <f>IF(ISBLANK(Paramètres!B108),"",AVERAGE(B102:CX102))</f>
        <v/>
      </c>
      <c r="GN102" s="54" t="str">
        <f>IF(ISBLANK(Paramètres!B108),"",AVERAGE(CY102:GL102))</f>
        <v/>
      </c>
      <c r="GO102" s="54" t="str">
        <f>IF(ISBLANK(Paramètres!B108),"",AVERAGE(C102:GL102))</f>
        <v/>
      </c>
      <c r="GP102" s="54" t="str">
        <f>IF(ISBLANK(Paramètres!B108),"",AVERAGE(CY102:DZ102))</f>
        <v/>
      </c>
      <c r="GQ102" s="54" t="str">
        <f>IF(ISBLANK(Paramètres!B108),"",AVERAGE(EA102:FK102))</f>
        <v/>
      </c>
      <c r="GR102" s="54" t="str">
        <f>IF(ISBLANK(Paramètres!B108),"",AVERAGE(FL102:FW102))</f>
        <v/>
      </c>
      <c r="GS102" s="54" t="str">
        <f>IF(ISBLANK(Paramètres!B108),"",AVERAGE(FX102:GL102))</f>
        <v/>
      </c>
      <c r="GT102" s="54" t="str">
        <f>IF(ISBLANK(Paramètres!B108),"",AVERAGE(Calculs!M102:R102,Calculs!AN102:AY102,Calculs!BE102:BI102,Calculs!BT102:BX102,Calculs!CD102:CO102))</f>
        <v/>
      </c>
      <c r="GU102" s="54" t="str">
        <f>IF(ISBLANK(Paramètres!B108),"",AVERAGE(Calculs!AI102:AM102,Calculs!BJ102:BP102,Calculs!BY102:CC102))</f>
        <v/>
      </c>
      <c r="GV102" s="54" t="str">
        <f>IF(ISBLANK(Paramètres!B108),"",AVERAGE(Calculs!B102:L102,Calculs!S102:AH102,Calculs!AZ102:BD102,Calculs!BQ102:BS102))</f>
        <v/>
      </c>
      <c r="GW102" s="54" t="str">
        <f>IF(ISBLANK(Paramètres!B108),"",AVERAGE(CP102:CX102))</f>
        <v/>
      </c>
    </row>
    <row r="103" spans="1:205" s="23" customFormat="1" ht="23.5" x14ac:dyDescent="0.35">
      <c r="A103" s="268"/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  <c r="AQ103" s="267"/>
      <c r="AR103" s="267"/>
      <c r="AS103" s="267"/>
      <c r="AT103" s="267"/>
      <c r="AU103" s="267"/>
      <c r="AV103" s="267"/>
      <c r="AW103" s="267"/>
      <c r="AX103" s="267"/>
      <c r="AY103" s="267"/>
      <c r="AZ103" s="267"/>
      <c r="BA103" s="267"/>
      <c r="BB103" s="267"/>
      <c r="BC103" s="267"/>
      <c r="BD103" s="267"/>
      <c r="BE103" s="267"/>
      <c r="BF103" s="267"/>
      <c r="BG103" s="267"/>
      <c r="BH103" s="267"/>
      <c r="BI103" s="267"/>
      <c r="BJ103" s="267"/>
      <c r="BK103" s="267"/>
      <c r="BL103" s="267"/>
      <c r="BM103" s="267"/>
      <c r="BN103" s="267"/>
      <c r="BO103" s="267"/>
      <c r="BP103" s="267"/>
      <c r="BQ103" s="267"/>
      <c r="BR103" s="267"/>
      <c r="BS103" s="267"/>
      <c r="BT103" s="268"/>
      <c r="BU103" s="268"/>
      <c r="BV103" s="268"/>
      <c r="BW103" s="268"/>
      <c r="BX103" s="268"/>
      <c r="BY103" s="268"/>
      <c r="BZ103" s="268"/>
      <c r="CA103" s="268"/>
      <c r="CB103" s="268"/>
      <c r="CC103" s="268"/>
      <c r="CD103" s="268"/>
      <c r="CE103" s="268"/>
      <c r="CF103" s="268"/>
      <c r="CG103" s="268"/>
      <c r="CH103" s="268"/>
      <c r="CI103" s="268"/>
      <c r="CJ103" s="268"/>
      <c r="CK103" s="268"/>
      <c r="CL103" s="268"/>
      <c r="CM103" s="268"/>
      <c r="CN103" s="268"/>
      <c r="CO103" s="268"/>
      <c r="CP103" s="268"/>
      <c r="CQ103" s="268"/>
      <c r="CR103" s="268"/>
      <c r="CS103" s="268"/>
      <c r="CT103" s="268"/>
      <c r="CU103" s="268"/>
      <c r="CV103" s="268"/>
      <c r="CW103" s="268"/>
      <c r="CX103" s="268"/>
      <c r="CY103" s="268"/>
      <c r="CZ103" s="268"/>
      <c r="DA103" s="268"/>
      <c r="DB103" s="268"/>
      <c r="DC103" s="268"/>
      <c r="DD103" s="268"/>
      <c r="DE103" s="268"/>
      <c r="DF103" s="268"/>
      <c r="DG103" s="268"/>
      <c r="DH103" s="268"/>
      <c r="DI103" s="268"/>
      <c r="DJ103" s="268"/>
      <c r="DK103" s="268"/>
      <c r="DL103" s="268"/>
      <c r="DM103" s="268"/>
      <c r="DN103" s="268"/>
      <c r="DO103" s="268"/>
      <c r="DP103" s="268"/>
      <c r="DQ103" s="268"/>
      <c r="DR103" s="268"/>
      <c r="DS103" s="268"/>
      <c r="DT103" s="268"/>
      <c r="DU103" s="268"/>
      <c r="DV103" s="268"/>
      <c r="DW103" s="268"/>
      <c r="DX103" s="268"/>
      <c r="DY103" s="268"/>
      <c r="DZ103" s="268"/>
      <c r="EA103" s="268"/>
      <c r="EB103" s="268"/>
      <c r="EC103" s="268"/>
      <c r="ED103" s="268"/>
      <c r="EE103" s="268"/>
      <c r="EF103" s="268"/>
      <c r="EG103" s="268"/>
      <c r="EH103" s="268"/>
      <c r="EI103" s="268"/>
      <c r="EJ103" s="268"/>
      <c r="EK103" s="268"/>
      <c r="EL103" s="268"/>
      <c r="EM103" s="268"/>
      <c r="EN103" s="268"/>
      <c r="EO103" s="268"/>
      <c r="EP103" s="268"/>
      <c r="EQ103" s="268"/>
      <c r="ER103" s="268"/>
      <c r="ES103" s="268"/>
      <c r="ET103" s="268"/>
      <c r="EU103" s="268"/>
      <c r="EV103" s="268"/>
      <c r="EW103" s="268"/>
      <c r="EX103" s="268"/>
      <c r="EY103" s="268"/>
      <c r="EZ103" s="268"/>
      <c r="FA103" s="268"/>
      <c r="FB103" s="268"/>
      <c r="FC103" s="268"/>
      <c r="FD103" s="268"/>
      <c r="FE103" s="268"/>
      <c r="FF103" s="268"/>
      <c r="FG103" s="268"/>
      <c r="FH103" s="268"/>
      <c r="FI103" s="268"/>
      <c r="FJ103" s="268"/>
      <c r="FK103" s="268"/>
      <c r="FL103" s="268"/>
      <c r="FM103" s="268"/>
      <c r="FN103" s="268"/>
      <c r="FO103" s="268"/>
      <c r="FP103" s="268"/>
      <c r="FQ103" s="268"/>
      <c r="FR103" s="268"/>
      <c r="FS103" s="268"/>
      <c r="FT103" s="268"/>
      <c r="FU103" s="268"/>
      <c r="FV103" s="268"/>
      <c r="FW103" s="268"/>
      <c r="FX103" s="268"/>
      <c r="FY103" s="268"/>
      <c r="FZ103" s="268"/>
      <c r="GA103" s="268"/>
      <c r="GB103" s="268"/>
      <c r="GC103" s="268"/>
      <c r="GD103" s="268"/>
      <c r="GE103" s="268"/>
      <c r="GF103" s="268"/>
      <c r="GG103" s="268"/>
      <c r="GH103" s="268"/>
      <c r="GI103" s="268"/>
      <c r="GJ103" s="268"/>
      <c r="GK103" s="268"/>
      <c r="GL103" s="268"/>
      <c r="GM103" s="268"/>
      <c r="GN103" s="268"/>
      <c r="GO103" s="268"/>
      <c r="GP103" s="268"/>
      <c r="GQ103" s="268"/>
      <c r="GR103" s="268"/>
      <c r="GS103" s="268"/>
      <c r="GT103" s="268"/>
      <c r="GU103" s="268"/>
      <c r="GV103" s="268"/>
      <c r="GW103" s="268"/>
    </row>
    <row r="104" spans="1:205" s="23" customFormat="1" ht="23.5" x14ac:dyDescent="0.35">
      <c r="A104" s="268"/>
      <c r="B104" s="267"/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  <c r="AM104" s="267"/>
      <c r="AN104" s="267"/>
      <c r="AO104" s="267"/>
      <c r="AP104" s="267"/>
      <c r="AQ104" s="267"/>
      <c r="AR104" s="267"/>
      <c r="AS104" s="267"/>
      <c r="AT104" s="267"/>
      <c r="AU104" s="267"/>
      <c r="AV104" s="267"/>
      <c r="AW104" s="267"/>
      <c r="AX104" s="267"/>
      <c r="AY104" s="267"/>
      <c r="AZ104" s="267"/>
      <c r="BA104" s="267"/>
      <c r="BB104" s="267"/>
      <c r="BC104" s="267"/>
      <c r="BD104" s="267"/>
      <c r="BE104" s="267"/>
      <c r="BF104" s="267"/>
      <c r="BG104" s="267"/>
      <c r="BH104" s="267"/>
      <c r="BI104" s="267"/>
      <c r="BJ104" s="267"/>
      <c r="BK104" s="267"/>
      <c r="BL104" s="267"/>
      <c r="BM104" s="267"/>
      <c r="BN104" s="267"/>
      <c r="BO104" s="267"/>
      <c r="BP104" s="267"/>
      <c r="BQ104" s="267"/>
      <c r="BR104" s="267"/>
      <c r="BS104" s="267"/>
      <c r="BT104" s="268"/>
      <c r="BU104" s="268"/>
      <c r="BV104" s="268"/>
      <c r="BW104" s="268"/>
      <c r="BX104" s="268"/>
      <c r="BY104" s="268"/>
      <c r="BZ104" s="268"/>
      <c r="CA104" s="268"/>
      <c r="CB104" s="268"/>
      <c r="CC104" s="268"/>
      <c r="CD104" s="268"/>
      <c r="CE104" s="268"/>
      <c r="CF104" s="268"/>
      <c r="CG104" s="268"/>
      <c r="CH104" s="268"/>
      <c r="CI104" s="268"/>
      <c r="CJ104" s="268"/>
      <c r="CK104" s="268"/>
      <c r="CL104" s="268"/>
      <c r="CM104" s="268"/>
      <c r="CN104" s="268"/>
      <c r="CO104" s="268"/>
      <c r="CP104" s="268"/>
      <c r="CQ104" s="268"/>
      <c r="CR104" s="268"/>
      <c r="CS104" s="268"/>
      <c r="CT104" s="268"/>
      <c r="CU104" s="268"/>
      <c r="CV104" s="268"/>
      <c r="CW104" s="268"/>
      <c r="CX104" s="268"/>
      <c r="CY104" s="268"/>
      <c r="CZ104" s="268"/>
      <c r="DA104" s="268"/>
      <c r="DB104" s="268"/>
      <c r="DC104" s="268"/>
      <c r="DD104" s="268"/>
      <c r="DE104" s="268"/>
      <c r="DF104" s="268"/>
      <c r="DG104" s="268"/>
      <c r="DH104" s="268"/>
      <c r="DI104" s="268"/>
      <c r="DJ104" s="268"/>
      <c r="DK104" s="268"/>
      <c r="DL104" s="268"/>
      <c r="DM104" s="268"/>
      <c r="DN104" s="268"/>
      <c r="DO104" s="268"/>
      <c r="DP104" s="268"/>
      <c r="DQ104" s="268"/>
      <c r="DR104" s="268"/>
      <c r="DS104" s="268"/>
      <c r="DT104" s="268"/>
      <c r="DU104" s="268"/>
      <c r="DV104" s="268"/>
      <c r="DW104" s="268"/>
      <c r="DX104" s="268"/>
      <c r="DY104" s="268"/>
      <c r="DZ104" s="268"/>
      <c r="EA104" s="268"/>
      <c r="EB104" s="268"/>
      <c r="EC104" s="268"/>
      <c r="ED104" s="268"/>
      <c r="EE104" s="268"/>
      <c r="EF104" s="268"/>
      <c r="EG104" s="268"/>
      <c r="EH104" s="268"/>
      <c r="EI104" s="268"/>
      <c r="EJ104" s="268"/>
      <c r="EK104" s="268"/>
      <c r="EL104" s="268"/>
      <c r="EM104" s="268"/>
      <c r="EN104" s="268"/>
      <c r="EO104" s="268"/>
      <c r="EP104" s="268"/>
      <c r="EQ104" s="268"/>
      <c r="ER104" s="268"/>
      <c r="ES104" s="268"/>
      <c r="ET104" s="268"/>
      <c r="EU104" s="268"/>
      <c r="EV104" s="268"/>
      <c r="EW104" s="268"/>
      <c r="EX104" s="268"/>
      <c r="EY104" s="268"/>
      <c r="EZ104" s="268"/>
      <c r="FA104" s="268"/>
      <c r="FB104" s="268"/>
      <c r="FC104" s="268"/>
      <c r="FD104" s="268"/>
      <c r="FE104" s="268"/>
      <c r="FF104" s="268"/>
      <c r="FG104" s="268"/>
      <c r="FH104" s="268"/>
      <c r="FI104" s="268"/>
      <c r="FJ104" s="268"/>
      <c r="FK104" s="268"/>
      <c r="FL104" s="268"/>
      <c r="FM104" s="268"/>
      <c r="FN104" s="268"/>
      <c r="FO104" s="268"/>
      <c r="FP104" s="268"/>
      <c r="FQ104" s="268"/>
      <c r="FR104" s="268"/>
      <c r="FS104" s="268"/>
      <c r="FT104" s="268"/>
      <c r="FU104" s="268"/>
      <c r="FV104" s="268"/>
      <c r="FW104" s="268"/>
      <c r="FX104" s="268"/>
      <c r="FY104" s="268"/>
      <c r="FZ104" s="268"/>
      <c r="GA104" s="268"/>
      <c r="GB104" s="268"/>
      <c r="GC104" s="268"/>
      <c r="GD104" s="268"/>
      <c r="GE104" s="268"/>
      <c r="GF104" s="268"/>
      <c r="GG104" s="268"/>
      <c r="GH104" s="268"/>
      <c r="GI104" s="268"/>
      <c r="GJ104" s="268"/>
      <c r="GK104" s="268"/>
      <c r="GL104" s="268"/>
      <c r="GM104" s="268"/>
      <c r="GN104" s="268"/>
      <c r="GO104" s="268"/>
      <c r="GP104" s="268"/>
      <c r="GQ104" s="268"/>
      <c r="GR104" s="268"/>
      <c r="GS104" s="268"/>
      <c r="GT104" s="268"/>
      <c r="GU104" s="268"/>
      <c r="GV104" s="268"/>
      <c r="GW104" s="268"/>
    </row>
    <row r="105" spans="1:205" s="23" customFormat="1" ht="23.5" x14ac:dyDescent="0.35">
      <c r="A105" s="268"/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267"/>
      <c r="BC105" s="267"/>
      <c r="BD105" s="267"/>
      <c r="BE105" s="267"/>
      <c r="BF105" s="267"/>
      <c r="BG105" s="267"/>
      <c r="BH105" s="267"/>
      <c r="BI105" s="267"/>
      <c r="BJ105" s="267"/>
      <c r="BK105" s="267"/>
      <c r="BL105" s="267"/>
      <c r="BM105" s="267"/>
      <c r="BN105" s="267"/>
      <c r="BO105" s="267"/>
      <c r="BP105" s="267"/>
      <c r="BQ105" s="267"/>
      <c r="BR105" s="267"/>
      <c r="BS105" s="267"/>
      <c r="BT105" s="268"/>
      <c r="BU105" s="268"/>
      <c r="BV105" s="268"/>
      <c r="BW105" s="268"/>
      <c r="BX105" s="268"/>
      <c r="BY105" s="268"/>
      <c r="BZ105" s="268"/>
      <c r="CA105" s="268"/>
      <c r="CB105" s="268"/>
      <c r="CC105" s="268"/>
      <c r="CD105" s="268"/>
      <c r="CE105" s="268"/>
      <c r="CF105" s="268"/>
      <c r="CG105" s="268"/>
      <c r="CH105" s="268"/>
      <c r="CI105" s="268"/>
      <c r="CJ105" s="268"/>
      <c r="CK105" s="268"/>
      <c r="CL105" s="268"/>
      <c r="CM105" s="268"/>
      <c r="CN105" s="268"/>
      <c r="CO105" s="268"/>
      <c r="CP105" s="268"/>
      <c r="CQ105" s="268"/>
      <c r="CR105" s="268"/>
      <c r="CS105" s="268"/>
      <c r="CT105" s="268"/>
      <c r="CU105" s="268"/>
      <c r="CV105" s="268"/>
      <c r="CW105" s="268"/>
      <c r="CX105" s="268"/>
      <c r="CY105" s="268"/>
      <c r="CZ105" s="268"/>
      <c r="DA105" s="268"/>
      <c r="DB105" s="268"/>
      <c r="DC105" s="268"/>
      <c r="DD105" s="268"/>
      <c r="DE105" s="268"/>
      <c r="DF105" s="268"/>
      <c r="DG105" s="268"/>
      <c r="DH105" s="268"/>
      <c r="DI105" s="268"/>
      <c r="DJ105" s="268"/>
      <c r="DK105" s="268"/>
      <c r="DL105" s="268"/>
      <c r="DM105" s="268"/>
      <c r="DN105" s="268"/>
      <c r="DO105" s="268"/>
      <c r="DP105" s="268"/>
      <c r="DQ105" s="268"/>
      <c r="DR105" s="268"/>
      <c r="DS105" s="268"/>
      <c r="DT105" s="268"/>
      <c r="DU105" s="268"/>
      <c r="DV105" s="268"/>
      <c r="DW105" s="268"/>
      <c r="DX105" s="268"/>
      <c r="DY105" s="268"/>
      <c r="DZ105" s="268"/>
      <c r="EA105" s="268"/>
      <c r="EB105" s="268"/>
      <c r="EC105" s="268"/>
      <c r="ED105" s="268"/>
      <c r="EE105" s="268"/>
      <c r="EF105" s="268"/>
      <c r="EG105" s="268"/>
      <c r="EH105" s="268"/>
      <c r="EI105" s="268"/>
      <c r="EJ105" s="268"/>
      <c r="EK105" s="268"/>
      <c r="EL105" s="268"/>
      <c r="EM105" s="268"/>
      <c r="EN105" s="268"/>
      <c r="EO105" s="268"/>
      <c r="EP105" s="268"/>
      <c r="EQ105" s="268"/>
      <c r="ER105" s="268"/>
      <c r="ES105" s="268"/>
      <c r="ET105" s="268"/>
      <c r="EU105" s="268"/>
      <c r="EV105" s="268"/>
      <c r="EW105" s="268"/>
      <c r="EX105" s="268"/>
      <c r="EY105" s="268"/>
      <c r="EZ105" s="268"/>
      <c r="FA105" s="268"/>
      <c r="FB105" s="268"/>
      <c r="FC105" s="268"/>
      <c r="FD105" s="268"/>
      <c r="FE105" s="268"/>
      <c r="FF105" s="268"/>
      <c r="FG105" s="268"/>
      <c r="FH105" s="268"/>
      <c r="FI105" s="268"/>
      <c r="FJ105" s="268"/>
      <c r="FK105" s="268"/>
      <c r="FL105" s="268"/>
      <c r="FM105" s="268"/>
      <c r="FN105" s="268"/>
      <c r="FO105" s="268"/>
      <c r="FP105" s="268"/>
      <c r="FQ105" s="268"/>
      <c r="FR105" s="268"/>
      <c r="FS105" s="268"/>
      <c r="FT105" s="268"/>
      <c r="FU105" s="268"/>
      <c r="FV105" s="268"/>
      <c r="FW105" s="268"/>
      <c r="FX105" s="268"/>
      <c r="FY105" s="268"/>
      <c r="FZ105" s="268"/>
      <c r="GA105" s="268"/>
      <c r="GB105" s="268"/>
      <c r="GC105" s="268"/>
      <c r="GD105" s="268"/>
      <c r="GE105" s="268"/>
      <c r="GF105" s="268"/>
      <c r="GG105" s="268"/>
      <c r="GH105" s="268"/>
      <c r="GI105" s="268"/>
      <c r="GJ105" s="268"/>
      <c r="GK105" s="268"/>
      <c r="GL105" s="268"/>
      <c r="GM105" s="268"/>
      <c r="GN105" s="268"/>
      <c r="GO105" s="268"/>
      <c r="GP105" s="268"/>
      <c r="GQ105" s="268"/>
      <c r="GR105" s="268"/>
      <c r="GS105" s="268"/>
      <c r="GT105" s="268"/>
      <c r="GU105" s="268"/>
      <c r="GV105" s="268"/>
      <c r="GW105" s="268"/>
    </row>
    <row r="106" spans="1:205" s="23" customFormat="1" ht="23.5" x14ac:dyDescent="0.35">
      <c r="A106" s="268"/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7"/>
      <c r="AX106" s="267"/>
      <c r="AY106" s="267"/>
      <c r="AZ106" s="267"/>
      <c r="BA106" s="267"/>
      <c r="BB106" s="267"/>
      <c r="BC106" s="267"/>
      <c r="BD106" s="267"/>
      <c r="BE106" s="267"/>
      <c r="BF106" s="267"/>
      <c r="BG106" s="267"/>
      <c r="BH106" s="267"/>
      <c r="BI106" s="267"/>
      <c r="BJ106" s="267"/>
      <c r="BK106" s="267"/>
      <c r="BL106" s="267"/>
      <c r="BM106" s="267"/>
      <c r="BN106" s="267"/>
      <c r="BO106" s="267"/>
      <c r="BP106" s="267"/>
      <c r="BQ106" s="267"/>
      <c r="BR106" s="267"/>
      <c r="BS106" s="267"/>
      <c r="BT106" s="268"/>
      <c r="BU106" s="268"/>
      <c r="BV106" s="268"/>
      <c r="BW106" s="268"/>
      <c r="BX106" s="268"/>
      <c r="BY106" s="268"/>
      <c r="BZ106" s="268"/>
      <c r="CA106" s="268"/>
      <c r="CB106" s="268"/>
      <c r="CC106" s="268"/>
      <c r="CD106" s="268"/>
      <c r="CE106" s="268"/>
      <c r="CF106" s="268"/>
      <c r="CG106" s="268"/>
      <c r="CH106" s="268"/>
      <c r="CI106" s="268"/>
      <c r="CJ106" s="268"/>
      <c r="CK106" s="268"/>
      <c r="CL106" s="268"/>
      <c r="CM106" s="268"/>
      <c r="CN106" s="268"/>
      <c r="CO106" s="268"/>
      <c r="CP106" s="268"/>
      <c r="CQ106" s="268"/>
      <c r="CR106" s="268"/>
      <c r="CS106" s="268"/>
      <c r="CT106" s="268"/>
      <c r="CU106" s="268"/>
      <c r="CV106" s="268"/>
      <c r="CW106" s="268"/>
      <c r="CX106" s="268"/>
      <c r="CY106" s="268"/>
      <c r="CZ106" s="268"/>
      <c r="DA106" s="268"/>
      <c r="DB106" s="268"/>
      <c r="DC106" s="268"/>
      <c r="DD106" s="268"/>
      <c r="DE106" s="268"/>
      <c r="DF106" s="268"/>
      <c r="DG106" s="268"/>
      <c r="DH106" s="268"/>
      <c r="DI106" s="268"/>
      <c r="DJ106" s="268"/>
      <c r="DK106" s="268"/>
      <c r="DL106" s="268"/>
      <c r="DM106" s="268"/>
      <c r="DN106" s="268"/>
      <c r="DO106" s="268"/>
      <c r="DP106" s="268"/>
      <c r="DQ106" s="268"/>
      <c r="DR106" s="268"/>
      <c r="DS106" s="268"/>
      <c r="DT106" s="268"/>
      <c r="DU106" s="268"/>
      <c r="DV106" s="268"/>
      <c r="DW106" s="268"/>
      <c r="DX106" s="268"/>
      <c r="DY106" s="268"/>
      <c r="DZ106" s="268"/>
      <c r="EA106" s="268"/>
      <c r="EB106" s="268"/>
      <c r="EC106" s="268"/>
      <c r="ED106" s="268"/>
      <c r="EE106" s="268"/>
      <c r="EF106" s="268"/>
      <c r="EG106" s="268"/>
      <c r="EH106" s="268"/>
      <c r="EI106" s="268"/>
      <c r="EJ106" s="268"/>
      <c r="EK106" s="268"/>
      <c r="EL106" s="268"/>
      <c r="EM106" s="268"/>
      <c r="EN106" s="268"/>
      <c r="EO106" s="268"/>
      <c r="EP106" s="268"/>
      <c r="EQ106" s="268"/>
      <c r="ER106" s="268"/>
      <c r="ES106" s="268"/>
      <c r="ET106" s="268"/>
      <c r="EU106" s="268"/>
      <c r="EV106" s="268"/>
      <c r="EW106" s="268"/>
      <c r="EX106" s="268"/>
      <c r="EY106" s="268"/>
      <c r="EZ106" s="268"/>
      <c r="FA106" s="268"/>
      <c r="FB106" s="268"/>
      <c r="FC106" s="268"/>
      <c r="FD106" s="268"/>
      <c r="FE106" s="268"/>
      <c r="FF106" s="268"/>
      <c r="FG106" s="268"/>
      <c r="FH106" s="268"/>
      <c r="FI106" s="268"/>
      <c r="FJ106" s="268"/>
      <c r="FK106" s="268"/>
      <c r="FL106" s="268"/>
      <c r="FM106" s="268"/>
      <c r="FN106" s="268"/>
      <c r="FO106" s="268"/>
      <c r="FP106" s="268"/>
      <c r="FQ106" s="268"/>
      <c r="FR106" s="268"/>
      <c r="FS106" s="268"/>
      <c r="FT106" s="268"/>
      <c r="FU106" s="268"/>
      <c r="FV106" s="268"/>
      <c r="FW106" s="268"/>
      <c r="FX106" s="268"/>
      <c r="FY106" s="268"/>
      <c r="FZ106" s="268"/>
      <c r="GA106" s="268"/>
      <c r="GB106" s="268"/>
      <c r="GC106" s="268"/>
      <c r="GD106" s="268"/>
      <c r="GE106" s="268"/>
      <c r="GF106" s="268"/>
      <c r="GG106" s="268"/>
      <c r="GH106" s="268"/>
      <c r="GI106" s="268"/>
      <c r="GJ106" s="268"/>
      <c r="GK106" s="268"/>
      <c r="GL106" s="268"/>
      <c r="GM106" s="268"/>
      <c r="GN106" s="268"/>
      <c r="GO106" s="268"/>
      <c r="GP106" s="268"/>
      <c r="GQ106" s="268"/>
      <c r="GR106" s="268"/>
      <c r="GS106" s="268"/>
      <c r="GT106" s="268"/>
      <c r="GU106" s="268"/>
      <c r="GV106" s="268"/>
      <c r="GW106" s="268"/>
    </row>
    <row r="107" spans="1:205" s="23" customFormat="1" ht="23.5" x14ac:dyDescent="0.35">
      <c r="A107" s="268"/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  <c r="AQ107" s="267"/>
      <c r="AR107" s="267"/>
      <c r="AS107" s="267"/>
      <c r="AT107" s="267"/>
      <c r="AU107" s="267"/>
      <c r="AV107" s="267"/>
      <c r="AW107" s="267"/>
      <c r="AX107" s="267"/>
      <c r="AY107" s="267"/>
      <c r="AZ107" s="267"/>
      <c r="BA107" s="267"/>
      <c r="BB107" s="267"/>
      <c r="BC107" s="267"/>
      <c r="BD107" s="267"/>
      <c r="BE107" s="267"/>
      <c r="BF107" s="267"/>
      <c r="BG107" s="267"/>
      <c r="BH107" s="267"/>
      <c r="BI107" s="267"/>
      <c r="BJ107" s="267"/>
      <c r="BK107" s="267"/>
      <c r="BL107" s="267"/>
      <c r="BM107" s="267"/>
      <c r="BN107" s="267"/>
      <c r="BO107" s="267"/>
      <c r="BP107" s="267"/>
      <c r="BQ107" s="267"/>
      <c r="BR107" s="267"/>
      <c r="BS107" s="267"/>
      <c r="BT107" s="268"/>
      <c r="BU107" s="268"/>
      <c r="BV107" s="268"/>
      <c r="BW107" s="268"/>
      <c r="BX107" s="268"/>
      <c r="BY107" s="268"/>
      <c r="BZ107" s="268"/>
      <c r="CA107" s="268"/>
      <c r="CB107" s="268"/>
      <c r="CC107" s="268"/>
      <c r="CD107" s="268"/>
      <c r="CE107" s="268"/>
      <c r="CF107" s="268"/>
      <c r="CG107" s="268"/>
      <c r="CH107" s="268"/>
      <c r="CI107" s="268"/>
      <c r="CJ107" s="268"/>
      <c r="CK107" s="268"/>
      <c r="CL107" s="268"/>
      <c r="CM107" s="268"/>
      <c r="CN107" s="268"/>
      <c r="CO107" s="268"/>
      <c r="CP107" s="268"/>
      <c r="CQ107" s="268"/>
      <c r="CR107" s="268"/>
      <c r="CS107" s="268"/>
      <c r="CT107" s="268"/>
      <c r="CU107" s="268"/>
      <c r="CV107" s="268"/>
      <c r="CW107" s="268"/>
      <c r="CX107" s="268"/>
      <c r="CY107" s="268"/>
      <c r="CZ107" s="268"/>
      <c r="DA107" s="268"/>
      <c r="DB107" s="268"/>
      <c r="DC107" s="268"/>
      <c r="DD107" s="268"/>
      <c r="DE107" s="268"/>
      <c r="DF107" s="268"/>
      <c r="DG107" s="268"/>
      <c r="DH107" s="268"/>
      <c r="DI107" s="268"/>
      <c r="DJ107" s="268"/>
      <c r="DK107" s="268"/>
      <c r="DL107" s="268"/>
      <c r="DM107" s="268"/>
      <c r="DN107" s="268"/>
      <c r="DO107" s="268"/>
      <c r="DP107" s="268"/>
      <c r="DQ107" s="268"/>
      <c r="DR107" s="268"/>
      <c r="DS107" s="268"/>
      <c r="DT107" s="268"/>
      <c r="DU107" s="268"/>
      <c r="DV107" s="268"/>
      <c r="DW107" s="268"/>
      <c r="DX107" s="268"/>
      <c r="DY107" s="268"/>
      <c r="DZ107" s="268"/>
      <c r="EA107" s="268"/>
      <c r="EB107" s="268"/>
      <c r="EC107" s="268"/>
      <c r="ED107" s="268"/>
      <c r="EE107" s="268"/>
      <c r="EF107" s="268"/>
      <c r="EG107" s="268"/>
      <c r="EH107" s="268"/>
      <c r="EI107" s="268"/>
      <c r="EJ107" s="268"/>
      <c r="EK107" s="268"/>
      <c r="EL107" s="268"/>
      <c r="EM107" s="268"/>
      <c r="EN107" s="268"/>
      <c r="EO107" s="268"/>
      <c r="EP107" s="268"/>
      <c r="EQ107" s="268"/>
      <c r="ER107" s="268"/>
      <c r="ES107" s="268"/>
      <c r="ET107" s="268"/>
      <c r="EU107" s="268"/>
      <c r="EV107" s="268"/>
      <c r="EW107" s="268"/>
      <c r="EX107" s="268"/>
      <c r="EY107" s="268"/>
      <c r="EZ107" s="268"/>
      <c r="FA107" s="268"/>
      <c r="FB107" s="268"/>
      <c r="FC107" s="268"/>
      <c r="FD107" s="268"/>
      <c r="FE107" s="268"/>
      <c r="FF107" s="268"/>
      <c r="FG107" s="268"/>
      <c r="FH107" s="268"/>
      <c r="FI107" s="268"/>
      <c r="FJ107" s="268"/>
      <c r="FK107" s="268"/>
      <c r="FL107" s="268"/>
      <c r="FM107" s="268"/>
      <c r="FN107" s="268"/>
      <c r="FO107" s="268"/>
      <c r="FP107" s="268"/>
      <c r="FQ107" s="268"/>
      <c r="FR107" s="268"/>
      <c r="FS107" s="268"/>
      <c r="FT107" s="268"/>
      <c r="FU107" s="268"/>
      <c r="FV107" s="268"/>
      <c r="FW107" s="268"/>
      <c r="FX107" s="268"/>
      <c r="FY107" s="268"/>
      <c r="FZ107" s="268"/>
      <c r="GA107" s="268"/>
      <c r="GB107" s="268"/>
      <c r="GC107" s="268"/>
      <c r="GD107" s="268"/>
      <c r="GE107" s="268"/>
      <c r="GF107" s="268"/>
      <c r="GG107" s="268"/>
      <c r="GH107" s="268"/>
      <c r="GI107" s="268"/>
      <c r="GJ107" s="268"/>
      <c r="GK107" s="268"/>
      <c r="GL107" s="268"/>
      <c r="GM107" s="268"/>
      <c r="GN107" s="268"/>
      <c r="GO107" s="268"/>
      <c r="GP107" s="268"/>
      <c r="GQ107" s="268"/>
      <c r="GR107" s="268"/>
      <c r="GS107" s="268"/>
      <c r="GT107" s="268"/>
      <c r="GU107" s="268"/>
      <c r="GV107" s="268"/>
      <c r="GW107" s="268"/>
    </row>
    <row r="108" spans="1:205" s="23" customFormat="1" ht="23.5" x14ac:dyDescent="0.35">
      <c r="A108" s="268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8"/>
      <c r="BU108" s="268"/>
      <c r="BV108" s="268"/>
      <c r="BW108" s="268"/>
      <c r="BX108" s="268"/>
      <c r="BY108" s="268"/>
      <c r="BZ108" s="268"/>
      <c r="CA108" s="268"/>
      <c r="CB108" s="268"/>
      <c r="CC108" s="268"/>
      <c r="CD108" s="268"/>
      <c r="CE108" s="268"/>
      <c r="CF108" s="268"/>
      <c r="CG108" s="268"/>
      <c r="CH108" s="268"/>
      <c r="CI108" s="268"/>
      <c r="CJ108" s="268"/>
      <c r="CK108" s="268"/>
      <c r="CL108" s="268"/>
      <c r="CM108" s="268"/>
      <c r="CN108" s="268"/>
      <c r="CO108" s="268"/>
      <c r="CP108" s="268"/>
      <c r="CQ108" s="268"/>
      <c r="CR108" s="268"/>
      <c r="CS108" s="268"/>
      <c r="CT108" s="268"/>
      <c r="CU108" s="268"/>
      <c r="CV108" s="268"/>
      <c r="CW108" s="268"/>
      <c r="CX108" s="268"/>
      <c r="CY108" s="268"/>
      <c r="CZ108" s="268"/>
      <c r="DA108" s="268"/>
      <c r="DB108" s="268"/>
      <c r="DC108" s="268"/>
      <c r="DD108" s="268"/>
      <c r="DE108" s="268"/>
      <c r="DF108" s="268"/>
      <c r="DG108" s="268"/>
      <c r="DH108" s="268"/>
      <c r="DI108" s="268"/>
      <c r="DJ108" s="268"/>
      <c r="DK108" s="268"/>
      <c r="DL108" s="268"/>
      <c r="DM108" s="268"/>
      <c r="DN108" s="268"/>
      <c r="DO108" s="268"/>
      <c r="DP108" s="268"/>
      <c r="DQ108" s="268"/>
      <c r="DR108" s="268"/>
      <c r="DS108" s="268"/>
      <c r="DT108" s="268"/>
      <c r="DU108" s="268"/>
      <c r="DV108" s="268"/>
      <c r="DW108" s="268"/>
      <c r="DX108" s="268"/>
      <c r="DY108" s="268"/>
      <c r="DZ108" s="268"/>
      <c r="EA108" s="268"/>
      <c r="EB108" s="268"/>
      <c r="EC108" s="268"/>
      <c r="ED108" s="268"/>
      <c r="EE108" s="268"/>
      <c r="EF108" s="268"/>
      <c r="EG108" s="268"/>
      <c r="EH108" s="268"/>
      <c r="EI108" s="268"/>
      <c r="EJ108" s="268"/>
      <c r="EK108" s="268"/>
      <c r="EL108" s="268"/>
      <c r="EM108" s="268"/>
      <c r="EN108" s="268"/>
      <c r="EO108" s="268"/>
      <c r="EP108" s="268"/>
      <c r="EQ108" s="268"/>
      <c r="ER108" s="268"/>
      <c r="ES108" s="268"/>
      <c r="ET108" s="268"/>
      <c r="EU108" s="268"/>
      <c r="EV108" s="268"/>
      <c r="EW108" s="268"/>
      <c r="EX108" s="268"/>
      <c r="EY108" s="268"/>
      <c r="EZ108" s="268"/>
      <c r="FA108" s="268"/>
      <c r="FB108" s="268"/>
      <c r="FC108" s="268"/>
      <c r="FD108" s="268"/>
      <c r="FE108" s="268"/>
      <c r="FF108" s="268"/>
      <c r="FG108" s="268"/>
      <c r="FH108" s="268"/>
      <c r="FI108" s="268"/>
      <c r="FJ108" s="268"/>
      <c r="FK108" s="268"/>
      <c r="FL108" s="268"/>
      <c r="FM108" s="268"/>
      <c r="FN108" s="268"/>
      <c r="FO108" s="268"/>
      <c r="FP108" s="268"/>
      <c r="FQ108" s="268"/>
      <c r="FR108" s="268"/>
      <c r="FS108" s="268"/>
      <c r="FT108" s="268"/>
      <c r="FU108" s="268"/>
      <c r="FV108" s="268"/>
      <c r="FW108" s="268"/>
      <c r="FX108" s="268"/>
      <c r="FY108" s="268"/>
      <c r="FZ108" s="268"/>
      <c r="GA108" s="268"/>
      <c r="GB108" s="268"/>
      <c r="GC108" s="268"/>
      <c r="GD108" s="268"/>
      <c r="GE108" s="268"/>
      <c r="GF108" s="268"/>
      <c r="GG108" s="268"/>
      <c r="GH108" s="268"/>
      <c r="GI108" s="268"/>
      <c r="GJ108" s="268"/>
      <c r="GK108" s="268"/>
      <c r="GL108" s="268"/>
      <c r="GM108" s="268"/>
      <c r="GN108" s="268"/>
      <c r="GO108" s="268"/>
      <c r="GP108" s="268"/>
      <c r="GQ108" s="268"/>
      <c r="GR108" s="268"/>
      <c r="GS108" s="268"/>
      <c r="GT108" s="268"/>
      <c r="GU108" s="268"/>
      <c r="GV108" s="268"/>
      <c r="GW108" s="268"/>
    </row>
    <row r="109" spans="1:205" s="23" customFormat="1" ht="23.5" x14ac:dyDescent="0.35">
      <c r="A109" s="268"/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  <c r="AQ109" s="267"/>
      <c r="AR109" s="267"/>
      <c r="AS109" s="267"/>
      <c r="AT109" s="267"/>
      <c r="AU109" s="267"/>
      <c r="AV109" s="267"/>
      <c r="AW109" s="267"/>
      <c r="AX109" s="267"/>
      <c r="AY109" s="267"/>
      <c r="AZ109" s="267"/>
      <c r="BA109" s="267"/>
      <c r="BB109" s="267"/>
      <c r="BC109" s="267"/>
      <c r="BD109" s="267"/>
      <c r="BE109" s="267"/>
      <c r="BF109" s="267"/>
      <c r="BG109" s="267"/>
      <c r="BH109" s="267"/>
      <c r="BI109" s="267"/>
      <c r="BJ109" s="267"/>
      <c r="BK109" s="267"/>
      <c r="BL109" s="267"/>
      <c r="BM109" s="267"/>
      <c r="BN109" s="267"/>
      <c r="BO109" s="267"/>
      <c r="BP109" s="267"/>
      <c r="BQ109" s="267"/>
      <c r="BR109" s="267"/>
      <c r="BS109" s="267"/>
      <c r="BT109" s="268"/>
      <c r="BU109" s="268"/>
      <c r="BV109" s="268"/>
      <c r="BW109" s="268"/>
      <c r="BX109" s="268"/>
      <c r="BY109" s="268"/>
      <c r="BZ109" s="268"/>
      <c r="CA109" s="268"/>
      <c r="CB109" s="268"/>
      <c r="CC109" s="268"/>
      <c r="CD109" s="268"/>
      <c r="CE109" s="268"/>
      <c r="CF109" s="268"/>
      <c r="CG109" s="268"/>
      <c r="CH109" s="268"/>
      <c r="CI109" s="268"/>
      <c r="CJ109" s="268"/>
      <c r="CK109" s="268"/>
      <c r="CL109" s="268"/>
      <c r="CM109" s="268"/>
      <c r="CN109" s="268"/>
      <c r="CO109" s="268"/>
      <c r="CP109" s="268"/>
      <c r="CQ109" s="268"/>
      <c r="CR109" s="268"/>
      <c r="CS109" s="268"/>
      <c r="CT109" s="268"/>
      <c r="CU109" s="268"/>
      <c r="CV109" s="268"/>
      <c r="CW109" s="268"/>
      <c r="CX109" s="268"/>
      <c r="CY109" s="268"/>
      <c r="CZ109" s="268"/>
      <c r="DA109" s="268"/>
      <c r="DB109" s="268"/>
      <c r="DC109" s="268"/>
      <c r="DD109" s="268"/>
      <c r="DE109" s="268"/>
      <c r="DF109" s="268"/>
      <c r="DG109" s="268"/>
      <c r="DH109" s="268"/>
      <c r="DI109" s="268"/>
      <c r="DJ109" s="268"/>
      <c r="DK109" s="268"/>
      <c r="DL109" s="268"/>
      <c r="DM109" s="268"/>
      <c r="DN109" s="268"/>
      <c r="DO109" s="268"/>
      <c r="DP109" s="268"/>
      <c r="DQ109" s="268"/>
      <c r="DR109" s="268"/>
      <c r="DS109" s="268"/>
      <c r="DT109" s="268"/>
      <c r="DU109" s="268"/>
      <c r="DV109" s="268"/>
      <c r="DW109" s="268"/>
      <c r="DX109" s="268"/>
      <c r="DY109" s="268"/>
      <c r="DZ109" s="268"/>
      <c r="EA109" s="268"/>
      <c r="EB109" s="268"/>
      <c r="EC109" s="268"/>
      <c r="ED109" s="268"/>
      <c r="EE109" s="268"/>
      <c r="EF109" s="268"/>
      <c r="EG109" s="268"/>
      <c r="EH109" s="268"/>
      <c r="EI109" s="268"/>
      <c r="EJ109" s="268"/>
      <c r="EK109" s="268"/>
      <c r="EL109" s="268"/>
      <c r="EM109" s="268"/>
      <c r="EN109" s="268"/>
      <c r="EO109" s="268"/>
      <c r="EP109" s="268"/>
      <c r="EQ109" s="268"/>
      <c r="ER109" s="268"/>
      <c r="ES109" s="268"/>
      <c r="ET109" s="268"/>
      <c r="EU109" s="268"/>
      <c r="EV109" s="268"/>
      <c r="EW109" s="268"/>
      <c r="EX109" s="268"/>
      <c r="EY109" s="268"/>
      <c r="EZ109" s="268"/>
      <c r="FA109" s="268"/>
      <c r="FB109" s="268"/>
      <c r="FC109" s="268"/>
      <c r="FD109" s="268"/>
      <c r="FE109" s="268"/>
      <c r="FF109" s="268"/>
      <c r="FG109" s="268"/>
      <c r="FH109" s="268"/>
      <c r="FI109" s="268"/>
      <c r="FJ109" s="268"/>
      <c r="FK109" s="268"/>
      <c r="FL109" s="268"/>
      <c r="FM109" s="268"/>
      <c r="FN109" s="268"/>
      <c r="FO109" s="268"/>
      <c r="FP109" s="268"/>
      <c r="FQ109" s="268"/>
      <c r="FR109" s="268"/>
      <c r="FS109" s="268"/>
      <c r="FT109" s="268"/>
      <c r="FU109" s="268"/>
      <c r="FV109" s="268"/>
      <c r="FW109" s="268"/>
      <c r="FX109" s="268"/>
      <c r="FY109" s="268"/>
      <c r="FZ109" s="268"/>
      <c r="GA109" s="268"/>
      <c r="GB109" s="268"/>
      <c r="GC109" s="268"/>
      <c r="GD109" s="268"/>
      <c r="GE109" s="268"/>
      <c r="GF109" s="268"/>
      <c r="GG109" s="268"/>
      <c r="GH109" s="268"/>
      <c r="GI109" s="268"/>
      <c r="GJ109" s="268"/>
      <c r="GK109" s="268"/>
      <c r="GL109" s="268"/>
      <c r="GM109" s="268"/>
      <c r="GN109" s="268"/>
      <c r="GO109" s="268"/>
      <c r="GP109" s="268"/>
      <c r="GQ109" s="268"/>
      <c r="GR109" s="268"/>
      <c r="GS109" s="268"/>
      <c r="GT109" s="268"/>
      <c r="GU109" s="268"/>
      <c r="GV109" s="268"/>
      <c r="GW109" s="268"/>
    </row>
    <row r="110" spans="1:205" s="23" customFormat="1" ht="23.5" x14ac:dyDescent="0.35">
      <c r="A110" s="268"/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  <c r="BQ110" s="267"/>
      <c r="BR110" s="267"/>
      <c r="BS110" s="267"/>
      <c r="BT110" s="268"/>
      <c r="BU110" s="268"/>
      <c r="BV110" s="268"/>
      <c r="BW110" s="268"/>
      <c r="BX110" s="268"/>
      <c r="BY110" s="268"/>
      <c r="BZ110" s="268"/>
      <c r="CA110" s="268"/>
      <c r="CB110" s="268"/>
      <c r="CC110" s="268"/>
      <c r="CD110" s="268"/>
      <c r="CE110" s="268"/>
      <c r="CF110" s="268"/>
      <c r="CG110" s="268"/>
      <c r="CH110" s="268"/>
      <c r="CI110" s="268"/>
      <c r="CJ110" s="268"/>
      <c r="CK110" s="268"/>
      <c r="CL110" s="268"/>
      <c r="CM110" s="268"/>
      <c r="CN110" s="268"/>
      <c r="CO110" s="268"/>
      <c r="CP110" s="268"/>
      <c r="CQ110" s="268"/>
      <c r="CR110" s="268"/>
      <c r="CS110" s="268"/>
      <c r="CT110" s="268"/>
      <c r="CU110" s="268"/>
      <c r="CV110" s="268"/>
      <c r="CW110" s="268"/>
      <c r="CX110" s="268"/>
      <c r="CY110" s="268"/>
      <c r="CZ110" s="268"/>
      <c r="DA110" s="268"/>
      <c r="DB110" s="268"/>
      <c r="DC110" s="268"/>
      <c r="DD110" s="268"/>
      <c r="DE110" s="268"/>
      <c r="DF110" s="268"/>
      <c r="DG110" s="268"/>
      <c r="DH110" s="268"/>
      <c r="DI110" s="268"/>
      <c r="DJ110" s="268"/>
      <c r="DK110" s="268"/>
      <c r="DL110" s="268"/>
      <c r="DM110" s="268"/>
      <c r="DN110" s="268"/>
      <c r="DO110" s="268"/>
      <c r="DP110" s="268"/>
      <c r="DQ110" s="268"/>
      <c r="DR110" s="268"/>
      <c r="DS110" s="268"/>
      <c r="DT110" s="268"/>
      <c r="DU110" s="268"/>
      <c r="DV110" s="268"/>
      <c r="DW110" s="268"/>
      <c r="DX110" s="268"/>
      <c r="DY110" s="268"/>
      <c r="DZ110" s="268"/>
      <c r="EA110" s="268"/>
      <c r="EB110" s="268"/>
      <c r="EC110" s="268"/>
      <c r="ED110" s="268"/>
      <c r="EE110" s="268"/>
      <c r="EF110" s="268"/>
      <c r="EG110" s="268"/>
      <c r="EH110" s="268"/>
      <c r="EI110" s="268"/>
      <c r="EJ110" s="268"/>
      <c r="EK110" s="268"/>
      <c r="EL110" s="268"/>
      <c r="EM110" s="268"/>
      <c r="EN110" s="268"/>
      <c r="EO110" s="268"/>
      <c r="EP110" s="268"/>
      <c r="EQ110" s="268"/>
      <c r="ER110" s="268"/>
      <c r="ES110" s="268"/>
      <c r="ET110" s="268"/>
      <c r="EU110" s="268"/>
      <c r="EV110" s="268"/>
      <c r="EW110" s="268"/>
      <c r="EX110" s="268"/>
      <c r="EY110" s="268"/>
      <c r="EZ110" s="268"/>
      <c r="FA110" s="268"/>
      <c r="FB110" s="268"/>
      <c r="FC110" s="268"/>
      <c r="FD110" s="268"/>
      <c r="FE110" s="268"/>
      <c r="FF110" s="268"/>
      <c r="FG110" s="268"/>
      <c r="FH110" s="268"/>
      <c r="FI110" s="268"/>
      <c r="FJ110" s="268"/>
      <c r="FK110" s="268"/>
      <c r="FL110" s="268"/>
      <c r="FM110" s="268"/>
      <c r="FN110" s="268"/>
      <c r="FO110" s="268"/>
      <c r="FP110" s="268"/>
      <c r="FQ110" s="268"/>
      <c r="FR110" s="268"/>
      <c r="FS110" s="268"/>
      <c r="FT110" s="268"/>
      <c r="FU110" s="268"/>
      <c r="FV110" s="268"/>
      <c r="FW110" s="268"/>
      <c r="FX110" s="268"/>
      <c r="FY110" s="268"/>
      <c r="FZ110" s="268"/>
      <c r="GA110" s="268"/>
      <c r="GB110" s="268"/>
      <c r="GC110" s="268"/>
      <c r="GD110" s="268"/>
      <c r="GE110" s="268"/>
      <c r="GF110" s="268"/>
      <c r="GG110" s="268"/>
      <c r="GH110" s="268"/>
      <c r="GI110" s="268"/>
      <c r="GJ110" s="268"/>
      <c r="GK110" s="268"/>
      <c r="GL110" s="268"/>
      <c r="GM110" s="268"/>
      <c r="GN110" s="268"/>
      <c r="GO110" s="268"/>
      <c r="GP110" s="268"/>
      <c r="GQ110" s="268"/>
      <c r="GR110" s="268"/>
      <c r="GS110" s="268"/>
      <c r="GT110" s="268"/>
      <c r="GU110" s="268"/>
      <c r="GV110" s="268"/>
      <c r="GW110" s="268"/>
    </row>
    <row r="111" spans="1:205" s="23" customFormat="1" ht="23.5" x14ac:dyDescent="0.35">
      <c r="A111" s="268"/>
      <c r="B111" s="267"/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  <c r="AP111" s="267"/>
      <c r="AQ111" s="267"/>
      <c r="AR111" s="267"/>
      <c r="AS111" s="267"/>
      <c r="AT111" s="267"/>
      <c r="AU111" s="267"/>
      <c r="AV111" s="267"/>
      <c r="AW111" s="267"/>
      <c r="AX111" s="267"/>
      <c r="AY111" s="267"/>
      <c r="AZ111" s="267"/>
      <c r="BA111" s="267"/>
      <c r="BB111" s="267"/>
      <c r="BC111" s="267"/>
      <c r="BD111" s="267"/>
      <c r="BE111" s="267"/>
      <c r="BF111" s="267"/>
      <c r="BG111" s="267"/>
      <c r="BH111" s="267"/>
      <c r="BI111" s="267"/>
      <c r="BJ111" s="267"/>
      <c r="BK111" s="267"/>
      <c r="BL111" s="267"/>
      <c r="BM111" s="267"/>
      <c r="BN111" s="267"/>
      <c r="BO111" s="267"/>
      <c r="BP111" s="267"/>
      <c r="BQ111" s="267"/>
      <c r="BR111" s="267"/>
      <c r="BS111" s="267"/>
      <c r="BT111" s="268"/>
      <c r="BU111" s="268"/>
      <c r="BV111" s="268"/>
      <c r="BW111" s="268"/>
      <c r="BX111" s="268"/>
      <c r="BY111" s="268"/>
      <c r="BZ111" s="268"/>
      <c r="CA111" s="268"/>
      <c r="CB111" s="268"/>
      <c r="CC111" s="268"/>
      <c r="CD111" s="268"/>
      <c r="CE111" s="268"/>
      <c r="CF111" s="268"/>
      <c r="CG111" s="268"/>
      <c r="CH111" s="268"/>
      <c r="CI111" s="268"/>
      <c r="CJ111" s="268"/>
      <c r="CK111" s="268"/>
      <c r="CL111" s="268"/>
      <c r="CM111" s="268"/>
      <c r="CN111" s="268"/>
      <c r="CO111" s="268"/>
      <c r="CP111" s="268"/>
      <c r="CQ111" s="268"/>
      <c r="CR111" s="268"/>
      <c r="CS111" s="268"/>
      <c r="CT111" s="268"/>
      <c r="CU111" s="268"/>
      <c r="CV111" s="268"/>
      <c r="CW111" s="268"/>
      <c r="CX111" s="268"/>
      <c r="CY111" s="268"/>
      <c r="CZ111" s="268"/>
      <c r="DA111" s="268"/>
      <c r="DB111" s="268"/>
      <c r="DC111" s="268"/>
      <c r="DD111" s="268"/>
      <c r="DE111" s="268"/>
      <c r="DF111" s="268"/>
      <c r="DG111" s="268"/>
      <c r="DH111" s="268"/>
      <c r="DI111" s="268"/>
      <c r="DJ111" s="268"/>
      <c r="DK111" s="268"/>
      <c r="DL111" s="268"/>
      <c r="DM111" s="268"/>
      <c r="DN111" s="268"/>
      <c r="DO111" s="268"/>
      <c r="DP111" s="268"/>
      <c r="DQ111" s="268"/>
      <c r="DR111" s="268"/>
      <c r="DS111" s="268"/>
      <c r="DT111" s="268"/>
      <c r="DU111" s="268"/>
      <c r="DV111" s="268"/>
      <c r="DW111" s="268"/>
      <c r="DX111" s="268"/>
      <c r="DY111" s="268"/>
      <c r="DZ111" s="268"/>
      <c r="EA111" s="268"/>
      <c r="EB111" s="268"/>
      <c r="EC111" s="268"/>
      <c r="ED111" s="268"/>
      <c r="EE111" s="268"/>
      <c r="EF111" s="268"/>
      <c r="EG111" s="268"/>
      <c r="EH111" s="268"/>
      <c r="EI111" s="268"/>
      <c r="EJ111" s="268"/>
      <c r="EK111" s="268"/>
      <c r="EL111" s="268"/>
      <c r="EM111" s="268"/>
      <c r="EN111" s="268"/>
      <c r="EO111" s="268"/>
      <c r="EP111" s="268"/>
      <c r="EQ111" s="268"/>
      <c r="ER111" s="268"/>
      <c r="ES111" s="268"/>
      <c r="ET111" s="268"/>
      <c r="EU111" s="268"/>
      <c r="EV111" s="268"/>
      <c r="EW111" s="268"/>
      <c r="EX111" s="268"/>
      <c r="EY111" s="268"/>
      <c r="EZ111" s="268"/>
      <c r="FA111" s="268"/>
      <c r="FB111" s="268"/>
      <c r="FC111" s="268"/>
      <c r="FD111" s="268"/>
      <c r="FE111" s="268"/>
      <c r="FF111" s="268"/>
      <c r="FG111" s="268"/>
      <c r="FH111" s="268"/>
      <c r="FI111" s="268"/>
      <c r="FJ111" s="268"/>
      <c r="FK111" s="268"/>
      <c r="FL111" s="268"/>
      <c r="FM111" s="268"/>
      <c r="FN111" s="268"/>
      <c r="FO111" s="268"/>
      <c r="FP111" s="268"/>
      <c r="FQ111" s="268"/>
      <c r="FR111" s="268"/>
      <c r="FS111" s="268"/>
      <c r="FT111" s="268"/>
      <c r="FU111" s="268"/>
      <c r="FV111" s="268"/>
      <c r="FW111" s="268"/>
      <c r="FX111" s="268"/>
      <c r="FY111" s="268"/>
      <c r="FZ111" s="268"/>
      <c r="GA111" s="268"/>
      <c r="GB111" s="268"/>
      <c r="GC111" s="268"/>
      <c r="GD111" s="268"/>
      <c r="GE111" s="268"/>
      <c r="GF111" s="268"/>
      <c r="GG111" s="268"/>
      <c r="GH111" s="268"/>
      <c r="GI111" s="268"/>
      <c r="GJ111" s="268"/>
      <c r="GK111" s="268"/>
      <c r="GL111" s="268"/>
      <c r="GM111" s="268"/>
      <c r="GN111" s="268"/>
      <c r="GO111" s="268"/>
      <c r="GP111" s="268"/>
      <c r="GQ111" s="268"/>
      <c r="GR111" s="268"/>
      <c r="GS111" s="268"/>
      <c r="GT111" s="268"/>
      <c r="GU111" s="268"/>
      <c r="GV111" s="268"/>
      <c r="GW111" s="268"/>
    </row>
    <row r="112" spans="1:205" s="23" customFormat="1" ht="23.5" x14ac:dyDescent="0.35">
      <c r="A112" s="268"/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7"/>
      <c r="AR112" s="267"/>
      <c r="AS112" s="267"/>
      <c r="AT112" s="267"/>
      <c r="AU112" s="267"/>
      <c r="AV112" s="267"/>
      <c r="AW112" s="267"/>
      <c r="AX112" s="267"/>
      <c r="AY112" s="267"/>
      <c r="AZ112" s="267"/>
      <c r="BA112" s="267"/>
      <c r="BB112" s="267"/>
      <c r="BC112" s="267"/>
      <c r="BD112" s="267"/>
      <c r="BE112" s="267"/>
      <c r="BF112" s="267"/>
      <c r="BG112" s="267"/>
      <c r="BH112" s="267"/>
      <c r="BI112" s="267"/>
      <c r="BJ112" s="267"/>
      <c r="BK112" s="267"/>
      <c r="BL112" s="267"/>
      <c r="BM112" s="267"/>
      <c r="BN112" s="267"/>
      <c r="BO112" s="267"/>
      <c r="BP112" s="267"/>
      <c r="BQ112" s="267"/>
      <c r="BR112" s="267"/>
      <c r="BS112" s="267"/>
      <c r="BT112" s="268"/>
      <c r="BU112" s="268"/>
      <c r="BV112" s="268"/>
      <c r="BW112" s="268"/>
      <c r="BX112" s="268"/>
      <c r="BY112" s="268"/>
      <c r="BZ112" s="268"/>
      <c r="CA112" s="268"/>
      <c r="CB112" s="268"/>
      <c r="CC112" s="268"/>
      <c r="CD112" s="268"/>
      <c r="CE112" s="268"/>
      <c r="CF112" s="268"/>
      <c r="CG112" s="268"/>
      <c r="CH112" s="268"/>
      <c r="CI112" s="268"/>
      <c r="CJ112" s="268"/>
      <c r="CK112" s="268"/>
      <c r="CL112" s="268"/>
      <c r="CM112" s="268"/>
      <c r="CN112" s="268"/>
      <c r="CO112" s="268"/>
      <c r="CP112" s="268"/>
      <c r="CQ112" s="268"/>
      <c r="CR112" s="268"/>
      <c r="CS112" s="268"/>
      <c r="CT112" s="268"/>
      <c r="CU112" s="268"/>
      <c r="CV112" s="268"/>
      <c r="CW112" s="268"/>
      <c r="CX112" s="268"/>
      <c r="CY112" s="268"/>
      <c r="CZ112" s="268"/>
      <c r="DA112" s="268"/>
      <c r="DB112" s="268"/>
      <c r="DC112" s="268"/>
      <c r="DD112" s="268"/>
      <c r="DE112" s="268"/>
      <c r="DF112" s="268"/>
      <c r="DG112" s="268"/>
      <c r="DH112" s="268"/>
      <c r="DI112" s="268"/>
      <c r="DJ112" s="268"/>
      <c r="DK112" s="268"/>
      <c r="DL112" s="268"/>
      <c r="DM112" s="268"/>
      <c r="DN112" s="268"/>
      <c r="DO112" s="268"/>
      <c r="DP112" s="268"/>
      <c r="DQ112" s="268"/>
      <c r="DR112" s="268"/>
      <c r="DS112" s="268"/>
      <c r="DT112" s="268"/>
      <c r="DU112" s="268"/>
      <c r="DV112" s="268"/>
      <c r="DW112" s="268"/>
      <c r="DX112" s="268"/>
      <c r="DY112" s="268"/>
      <c r="DZ112" s="268"/>
      <c r="EA112" s="268"/>
      <c r="EB112" s="268"/>
      <c r="EC112" s="268"/>
      <c r="ED112" s="268"/>
      <c r="EE112" s="268"/>
      <c r="EF112" s="268"/>
      <c r="EG112" s="268"/>
      <c r="EH112" s="268"/>
      <c r="EI112" s="268"/>
      <c r="EJ112" s="268"/>
      <c r="EK112" s="268"/>
      <c r="EL112" s="268"/>
      <c r="EM112" s="268"/>
      <c r="EN112" s="268"/>
      <c r="EO112" s="268"/>
      <c r="EP112" s="268"/>
      <c r="EQ112" s="268"/>
      <c r="ER112" s="268"/>
      <c r="ES112" s="268"/>
      <c r="ET112" s="268"/>
      <c r="EU112" s="268"/>
      <c r="EV112" s="268"/>
      <c r="EW112" s="268"/>
      <c r="EX112" s="268"/>
      <c r="EY112" s="268"/>
      <c r="EZ112" s="268"/>
      <c r="FA112" s="268"/>
      <c r="FB112" s="268"/>
      <c r="FC112" s="268"/>
      <c r="FD112" s="268"/>
      <c r="FE112" s="268"/>
      <c r="FF112" s="268"/>
      <c r="FG112" s="268"/>
      <c r="FH112" s="268"/>
      <c r="FI112" s="268"/>
      <c r="FJ112" s="268"/>
      <c r="FK112" s="268"/>
      <c r="FL112" s="268"/>
      <c r="FM112" s="268"/>
      <c r="FN112" s="268"/>
      <c r="FO112" s="268"/>
      <c r="FP112" s="268"/>
      <c r="FQ112" s="268"/>
      <c r="FR112" s="268"/>
      <c r="FS112" s="268"/>
      <c r="FT112" s="268"/>
      <c r="FU112" s="268"/>
      <c r="FV112" s="268"/>
      <c r="FW112" s="268"/>
      <c r="FX112" s="268"/>
      <c r="FY112" s="268"/>
      <c r="FZ112" s="268"/>
      <c r="GA112" s="268"/>
      <c r="GB112" s="268"/>
      <c r="GC112" s="268"/>
      <c r="GD112" s="268"/>
      <c r="GE112" s="268"/>
      <c r="GF112" s="268"/>
      <c r="GG112" s="268"/>
      <c r="GH112" s="268"/>
      <c r="GI112" s="268"/>
      <c r="GJ112" s="268"/>
      <c r="GK112" s="268"/>
      <c r="GL112" s="268"/>
      <c r="GM112" s="268"/>
      <c r="GN112" s="268"/>
      <c r="GO112" s="268"/>
      <c r="GP112" s="268"/>
      <c r="GQ112" s="268"/>
      <c r="GR112" s="268"/>
      <c r="GS112" s="268"/>
      <c r="GT112" s="268"/>
      <c r="GU112" s="268"/>
      <c r="GV112" s="268"/>
      <c r="GW112" s="268"/>
    </row>
    <row r="113" spans="1:205" s="23" customFormat="1" ht="23.5" x14ac:dyDescent="0.35">
      <c r="A113" s="268"/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7"/>
      <c r="BP113" s="267"/>
      <c r="BQ113" s="267"/>
      <c r="BR113" s="267"/>
      <c r="BS113" s="267"/>
      <c r="BT113" s="268"/>
      <c r="BU113" s="268"/>
      <c r="BV113" s="268"/>
      <c r="BW113" s="268"/>
      <c r="BX113" s="268"/>
      <c r="BY113" s="268"/>
      <c r="BZ113" s="268"/>
      <c r="CA113" s="268"/>
      <c r="CB113" s="268"/>
      <c r="CC113" s="268"/>
      <c r="CD113" s="268"/>
      <c r="CE113" s="268"/>
      <c r="CF113" s="268"/>
      <c r="CG113" s="268"/>
      <c r="CH113" s="268"/>
      <c r="CI113" s="268"/>
      <c r="CJ113" s="268"/>
      <c r="CK113" s="268"/>
      <c r="CL113" s="268"/>
      <c r="CM113" s="268"/>
      <c r="CN113" s="268"/>
      <c r="CO113" s="268"/>
      <c r="CP113" s="268"/>
      <c r="CQ113" s="268"/>
      <c r="CR113" s="268"/>
      <c r="CS113" s="268"/>
      <c r="CT113" s="268"/>
      <c r="CU113" s="268"/>
      <c r="CV113" s="268"/>
      <c r="CW113" s="268"/>
      <c r="CX113" s="268"/>
      <c r="CY113" s="268"/>
      <c r="CZ113" s="268"/>
      <c r="DA113" s="268"/>
      <c r="DB113" s="268"/>
      <c r="DC113" s="268"/>
      <c r="DD113" s="268"/>
      <c r="DE113" s="268"/>
      <c r="DF113" s="268"/>
      <c r="DG113" s="268"/>
      <c r="DH113" s="268"/>
      <c r="DI113" s="268"/>
      <c r="DJ113" s="268"/>
      <c r="DK113" s="268"/>
      <c r="DL113" s="268"/>
      <c r="DM113" s="268"/>
      <c r="DN113" s="268"/>
      <c r="DO113" s="268"/>
      <c r="DP113" s="268"/>
      <c r="DQ113" s="268"/>
      <c r="DR113" s="268"/>
      <c r="DS113" s="268"/>
      <c r="DT113" s="268"/>
      <c r="DU113" s="268"/>
      <c r="DV113" s="268"/>
      <c r="DW113" s="268"/>
      <c r="DX113" s="268"/>
      <c r="DY113" s="268"/>
      <c r="DZ113" s="268"/>
      <c r="EA113" s="268"/>
      <c r="EB113" s="268"/>
      <c r="EC113" s="268"/>
      <c r="ED113" s="268"/>
      <c r="EE113" s="268"/>
      <c r="EF113" s="268"/>
      <c r="EG113" s="268"/>
      <c r="EH113" s="268"/>
      <c r="EI113" s="268"/>
      <c r="EJ113" s="268"/>
      <c r="EK113" s="268"/>
      <c r="EL113" s="268"/>
      <c r="EM113" s="268"/>
      <c r="EN113" s="268"/>
      <c r="EO113" s="268"/>
      <c r="EP113" s="268"/>
      <c r="EQ113" s="268"/>
      <c r="ER113" s="268"/>
      <c r="ES113" s="268"/>
      <c r="ET113" s="268"/>
      <c r="EU113" s="268"/>
      <c r="EV113" s="268"/>
      <c r="EW113" s="268"/>
      <c r="EX113" s="268"/>
      <c r="EY113" s="268"/>
      <c r="EZ113" s="268"/>
      <c r="FA113" s="268"/>
      <c r="FB113" s="268"/>
      <c r="FC113" s="268"/>
      <c r="FD113" s="268"/>
      <c r="FE113" s="268"/>
      <c r="FF113" s="268"/>
      <c r="FG113" s="268"/>
      <c r="FH113" s="268"/>
      <c r="FI113" s="268"/>
      <c r="FJ113" s="268"/>
      <c r="FK113" s="268"/>
      <c r="FL113" s="268"/>
      <c r="FM113" s="268"/>
      <c r="FN113" s="268"/>
      <c r="FO113" s="268"/>
      <c r="FP113" s="268"/>
      <c r="FQ113" s="268"/>
      <c r="FR113" s="268"/>
      <c r="FS113" s="268"/>
      <c r="FT113" s="268"/>
      <c r="FU113" s="268"/>
      <c r="FV113" s="268"/>
      <c r="FW113" s="268"/>
      <c r="FX113" s="268"/>
      <c r="FY113" s="268"/>
      <c r="FZ113" s="268"/>
      <c r="GA113" s="268"/>
      <c r="GB113" s="268"/>
      <c r="GC113" s="268"/>
      <c r="GD113" s="268"/>
      <c r="GE113" s="268"/>
      <c r="GF113" s="268"/>
      <c r="GG113" s="268"/>
      <c r="GH113" s="268"/>
      <c r="GI113" s="268"/>
      <c r="GJ113" s="268"/>
      <c r="GK113" s="268"/>
      <c r="GL113" s="268"/>
      <c r="GM113" s="268"/>
      <c r="GN113" s="268"/>
      <c r="GO113" s="268"/>
      <c r="GP113" s="268"/>
      <c r="GQ113" s="268"/>
      <c r="GR113" s="268"/>
      <c r="GS113" s="268"/>
      <c r="GT113" s="268"/>
      <c r="GU113" s="268"/>
      <c r="GV113" s="268"/>
      <c r="GW113" s="268"/>
    </row>
    <row r="114" spans="1:205" s="23" customFormat="1" ht="23.5" x14ac:dyDescent="0.35">
      <c r="A114" s="268"/>
      <c r="B114" s="267"/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7"/>
      <c r="AR114" s="267"/>
      <c r="AS114" s="267"/>
      <c r="AT114" s="267"/>
      <c r="AU114" s="267"/>
      <c r="AV114" s="267"/>
      <c r="AW114" s="267"/>
      <c r="AX114" s="267"/>
      <c r="AY114" s="267"/>
      <c r="AZ114" s="267"/>
      <c r="BA114" s="267"/>
      <c r="BB114" s="267"/>
      <c r="BC114" s="267"/>
      <c r="BD114" s="267"/>
      <c r="BE114" s="267"/>
      <c r="BF114" s="267"/>
      <c r="BG114" s="267"/>
      <c r="BH114" s="267"/>
      <c r="BI114" s="267"/>
      <c r="BJ114" s="267"/>
      <c r="BK114" s="267"/>
      <c r="BL114" s="267"/>
      <c r="BM114" s="267"/>
      <c r="BN114" s="267"/>
      <c r="BO114" s="267"/>
      <c r="BP114" s="267"/>
      <c r="BQ114" s="267"/>
      <c r="BR114" s="267"/>
      <c r="BS114" s="267"/>
      <c r="BT114" s="268"/>
      <c r="BU114" s="268"/>
      <c r="BV114" s="268"/>
      <c r="BW114" s="268"/>
      <c r="BX114" s="268"/>
      <c r="BY114" s="268"/>
      <c r="BZ114" s="268"/>
      <c r="CA114" s="268"/>
      <c r="CB114" s="268"/>
      <c r="CC114" s="268"/>
      <c r="CD114" s="268"/>
      <c r="CE114" s="268"/>
      <c r="CF114" s="268"/>
      <c r="CG114" s="268"/>
      <c r="CH114" s="268"/>
      <c r="CI114" s="268"/>
      <c r="CJ114" s="268"/>
      <c r="CK114" s="268"/>
      <c r="CL114" s="268"/>
      <c r="CM114" s="268"/>
      <c r="CN114" s="268"/>
      <c r="CO114" s="268"/>
      <c r="CP114" s="268"/>
      <c r="CQ114" s="268"/>
      <c r="CR114" s="268"/>
      <c r="CS114" s="268"/>
      <c r="CT114" s="268"/>
      <c r="CU114" s="268"/>
      <c r="CV114" s="268"/>
      <c r="CW114" s="268"/>
      <c r="CX114" s="268"/>
      <c r="CY114" s="268"/>
      <c r="CZ114" s="268"/>
      <c r="DA114" s="268"/>
      <c r="DB114" s="268"/>
      <c r="DC114" s="268"/>
      <c r="DD114" s="268"/>
      <c r="DE114" s="268"/>
      <c r="DF114" s="268"/>
      <c r="DG114" s="268"/>
      <c r="DH114" s="268"/>
      <c r="DI114" s="268"/>
      <c r="DJ114" s="268"/>
      <c r="DK114" s="268"/>
      <c r="DL114" s="268"/>
      <c r="DM114" s="268"/>
      <c r="DN114" s="268"/>
      <c r="DO114" s="268"/>
      <c r="DP114" s="268"/>
      <c r="DQ114" s="268"/>
      <c r="DR114" s="268"/>
      <c r="DS114" s="268"/>
      <c r="DT114" s="268"/>
      <c r="DU114" s="268"/>
      <c r="DV114" s="268"/>
      <c r="DW114" s="268"/>
      <c r="DX114" s="268"/>
      <c r="DY114" s="268"/>
      <c r="DZ114" s="268"/>
      <c r="EA114" s="268"/>
      <c r="EB114" s="268"/>
      <c r="EC114" s="268"/>
      <c r="ED114" s="268"/>
      <c r="EE114" s="268"/>
      <c r="EF114" s="268"/>
      <c r="EG114" s="268"/>
      <c r="EH114" s="268"/>
      <c r="EI114" s="268"/>
      <c r="EJ114" s="268"/>
      <c r="EK114" s="268"/>
      <c r="EL114" s="268"/>
      <c r="EM114" s="268"/>
      <c r="EN114" s="268"/>
      <c r="EO114" s="268"/>
      <c r="EP114" s="268"/>
      <c r="EQ114" s="268"/>
      <c r="ER114" s="268"/>
      <c r="ES114" s="268"/>
      <c r="ET114" s="268"/>
      <c r="EU114" s="268"/>
      <c r="EV114" s="268"/>
      <c r="EW114" s="268"/>
      <c r="EX114" s="268"/>
      <c r="EY114" s="268"/>
      <c r="EZ114" s="268"/>
      <c r="FA114" s="268"/>
      <c r="FB114" s="268"/>
      <c r="FC114" s="268"/>
      <c r="FD114" s="268"/>
      <c r="FE114" s="268"/>
      <c r="FF114" s="268"/>
      <c r="FG114" s="268"/>
      <c r="FH114" s="268"/>
      <c r="FI114" s="268"/>
      <c r="FJ114" s="268"/>
      <c r="FK114" s="268"/>
      <c r="FL114" s="268"/>
      <c r="FM114" s="268"/>
      <c r="FN114" s="268"/>
      <c r="FO114" s="268"/>
      <c r="FP114" s="268"/>
      <c r="FQ114" s="268"/>
      <c r="FR114" s="268"/>
      <c r="FS114" s="268"/>
      <c r="FT114" s="268"/>
      <c r="FU114" s="268"/>
      <c r="FV114" s="268"/>
      <c r="FW114" s="268"/>
      <c r="FX114" s="268"/>
      <c r="FY114" s="268"/>
      <c r="FZ114" s="268"/>
      <c r="GA114" s="268"/>
      <c r="GB114" s="268"/>
      <c r="GC114" s="268"/>
      <c r="GD114" s="268"/>
      <c r="GE114" s="268"/>
      <c r="GF114" s="268"/>
      <c r="GG114" s="268"/>
      <c r="GH114" s="268"/>
      <c r="GI114" s="268"/>
      <c r="GJ114" s="268"/>
      <c r="GK114" s="268"/>
      <c r="GL114" s="268"/>
      <c r="GM114" s="268"/>
      <c r="GN114" s="268"/>
      <c r="GO114" s="268"/>
      <c r="GP114" s="268"/>
      <c r="GQ114" s="268"/>
      <c r="GR114" s="268"/>
      <c r="GS114" s="268"/>
      <c r="GT114" s="268"/>
      <c r="GU114" s="268"/>
      <c r="GV114" s="268"/>
      <c r="GW114" s="268"/>
    </row>
    <row r="115" spans="1:205" s="23" customFormat="1" ht="23.5" x14ac:dyDescent="0.35">
      <c r="A115" s="268"/>
      <c r="B115" s="267"/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  <c r="AV115" s="267"/>
      <c r="AW115" s="267"/>
      <c r="AX115" s="267"/>
      <c r="AY115" s="267"/>
      <c r="AZ115" s="267"/>
      <c r="BA115" s="267"/>
      <c r="BB115" s="267"/>
      <c r="BC115" s="267"/>
      <c r="BD115" s="267"/>
      <c r="BE115" s="267"/>
      <c r="BF115" s="267"/>
      <c r="BG115" s="267"/>
      <c r="BH115" s="267"/>
      <c r="BI115" s="267"/>
      <c r="BJ115" s="267"/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8"/>
      <c r="BU115" s="268"/>
      <c r="BV115" s="268"/>
      <c r="BW115" s="268"/>
      <c r="BX115" s="268"/>
      <c r="BY115" s="268"/>
      <c r="BZ115" s="268"/>
      <c r="CA115" s="268"/>
      <c r="CB115" s="268"/>
      <c r="CC115" s="268"/>
      <c r="CD115" s="268"/>
      <c r="CE115" s="268"/>
      <c r="CF115" s="268"/>
      <c r="CG115" s="268"/>
      <c r="CH115" s="268"/>
      <c r="CI115" s="268"/>
      <c r="CJ115" s="268"/>
      <c r="CK115" s="268"/>
      <c r="CL115" s="268"/>
      <c r="CM115" s="268"/>
      <c r="CN115" s="268"/>
      <c r="CO115" s="268"/>
      <c r="CP115" s="268"/>
      <c r="CQ115" s="268"/>
      <c r="CR115" s="268"/>
      <c r="CS115" s="268"/>
      <c r="CT115" s="268"/>
      <c r="CU115" s="268"/>
      <c r="CV115" s="268"/>
      <c r="CW115" s="268"/>
      <c r="CX115" s="268"/>
      <c r="CY115" s="268"/>
      <c r="CZ115" s="268"/>
      <c r="DA115" s="268"/>
      <c r="DB115" s="268"/>
      <c r="DC115" s="268"/>
      <c r="DD115" s="268"/>
      <c r="DE115" s="268"/>
      <c r="DF115" s="268"/>
      <c r="DG115" s="268"/>
      <c r="DH115" s="268"/>
      <c r="DI115" s="268"/>
      <c r="DJ115" s="268"/>
      <c r="DK115" s="268"/>
      <c r="DL115" s="268"/>
      <c r="DM115" s="268"/>
      <c r="DN115" s="268"/>
      <c r="DO115" s="268"/>
      <c r="DP115" s="268"/>
      <c r="DQ115" s="268"/>
      <c r="DR115" s="268"/>
      <c r="DS115" s="268"/>
      <c r="DT115" s="268"/>
      <c r="DU115" s="268"/>
      <c r="DV115" s="268"/>
      <c r="DW115" s="268"/>
      <c r="DX115" s="268"/>
      <c r="DY115" s="268"/>
      <c r="DZ115" s="268"/>
      <c r="EA115" s="268"/>
      <c r="EB115" s="268"/>
      <c r="EC115" s="268"/>
      <c r="ED115" s="268"/>
      <c r="EE115" s="268"/>
      <c r="EF115" s="268"/>
      <c r="EG115" s="268"/>
      <c r="EH115" s="268"/>
      <c r="EI115" s="268"/>
      <c r="EJ115" s="268"/>
      <c r="EK115" s="268"/>
      <c r="EL115" s="268"/>
      <c r="EM115" s="268"/>
      <c r="EN115" s="268"/>
      <c r="EO115" s="268"/>
      <c r="EP115" s="268"/>
      <c r="EQ115" s="268"/>
      <c r="ER115" s="268"/>
      <c r="ES115" s="268"/>
      <c r="ET115" s="268"/>
      <c r="EU115" s="268"/>
      <c r="EV115" s="268"/>
      <c r="EW115" s="268"/>
      <c r="EX115" s="268"/>
      <c r="EY115" s="268"/>
      <c r="EZ115" s="268"/>
      <c r="FA115" s="268"/>
      <c r="FB115" s="268"/>
      <c r="FC115" s="268"/>
      <c r="FD115" s="268"/>
      <c r="FE115" s="268"/>
      <c r="FF115" s="268"/>
      <c r="FG115" s="268"/>
      <c r="FH115" s="268"/>
      <c r="FI115" s="268"/>
      <c r="FJ115" s="268"/>
      <c r="FK115" s="268"/>
      <c r="FL115" s="268"/>
      <c r="FM115" s="268"/>
      <c r="FN115" s="268"/>
      <c r="FO115" s="268"/>
      <c r="FP115" s="268"/>
      <c r="FQ115" s="268"/>
      <c r="FR115" s="268"/>
      <c r="FS115" s="268"/>
      <c r="FT115" s="268"/>
      <c r="FU115" s="268"/>
      <c r="FV115" s="268"/>
      <c r="FW115" s="268"/>
      <c r="FX115" s="268"/>
      <c r="FY115" s="268"/>
      <c r="FZ115" s="268"/>
      <c r="GA115" s="268"/>
      <c r="GB115" s="268"/>
      <c r="GC115" s="268"/>
      <c r="GD115" s="268"/>
      <c r="GE115" s="268"/>
      <c r="GF115" s="268"/>
      <c r="GG115" s="268"/>
      <c r="GH115" s="268"/>
      <c r="GI115" s="268"/>
      <c r="GJ115" s="268"/>
      <c r="GK115" s="268"/>
      <c r="GL115" s="268"/>
      <c r="GM115" s="268"/>
      <c r="GN115" s="268"/>
      <c r="GO115" s="268"/>
      <c r="GP115" s="268"/>
      <c r="GQ115" s="268"/>
      <c r="GR115" s="268"/>
      <c r="GS115" s="268"/>
      <c r="GT115" s="268"/>
      <c r="GU115" s="268"/>
      <c r="GV115" s="268"/>
      <c r="GW115" s="268"/>
    </row>
    <row r="116" spans="1:205" s="23" customFormat="1" ht="23.5" x14ac:dyDescent="0.35">
      <c r="A116" s="268"/>
      <c r="B116" s="267"/>
      <c r="C116" s="267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  <c r="AQ116" s="267"/>
      <c r="AR116" s="267"/>
      <c r="AS116" s="267"/>
      <c r="AT116" s="267"/>
      <c r="AU116" s="267"/>
      <c r="AV116" s="267"/>
      <c r="AW116" s="267"/>
      <c r="AX116" s="267"/>
      <c r="AY116" s="267"/>
      <c r="AZ116" s="267"/>
      <c r="BA116" s="267"/>
      <c r="BB116" s="267"/>
      <c r="BC116" s="267"/>
      <c r="BD116" s="267"/>
      <c r="BE116" s="267"/>
      <c r="BF116" s="267"/>
      <c r="BG116" s="267"/>
      <c r="BH116" s="267"/>
      <c r="BI116" s="267"/>
      <c r="BJ116" s="267"/>
      <c r="BK116" s="267"/>
      <c r="BL116" s="267"/>
      <c r="BM116" s="267"/>
      <c r="BN116" s="267"/>
      <c r="BO116" s="267"/>
      <c r="BP116" s="267"/>
      <c r="BQ116" s="267"/>
      <c r="BR116" s="267"/>
      <c r="BS116" s="267"/>
      <c r="BT116" s="268"/>
      <c r="BU116" s="268"/>
      <c r="BV116" s="268"/>
      <c r="BW116" s="268"/>
      <c r="BX116" s="268"/>
      <c r="BY116" s="268"/>
      <c r="BZ116" s="268"/>
      <c r="CA116" s="268"/>
      <c r="CB116" s="268"/>
      <c r="CC116" s="268"/>
      <c r="CD116" s="268"/>
      <c r="CE116" s="268"/>
      <c r="CF116" s="268"/>
      <c r="CG116" s="268"/>
      <c r="CH116" s="268"/>
      <c r="CI116" s="268"/>
      <c r="CJ116" s="268"/>
      <c r="CK116" s="268"/>
      <c r="CL116" s="268"/>
      <c r="CM116" s="268"/>
      <c r="CN116" s="268"/>
      <c r="CO116" s="268"/>
      <c r="CP116" s="268"/>
      <c r="CQ116" s="268"/>
      <c r="CR116" s="268"/>
      <c r="CS116" s="268"/>
      <c r="CT116" s="268"/>
      <c r="CU116" s="268"/>
      <c r="CV116" s="268"/>
      <c r="CW116" s="268"/>
      <c r="CX116" s="268"/>
      <c r="CY116" s="268"/>
      <c r="CZ116" s="268"/>
      <c r="DA116" s="268"/>
      <c r="DB116" s="268"/>
      <c r="DC116" s="268"/>
      <c r="DD116" s="268"/>
      <c r="DE116" s="268"/>
      <c r="DF116" s="268"/>
      <c r="DG116" s="268"/>
      <c r="DH116" s="268"/>
      <c r="DI116" s="268"/>
      <c r="DJ116" s="268"/>
      <c r="DK116" s="268"/>
      <c r="DL116" s="268"/>
      <c r="DM116" s="268"/>
      <c r="DN116" s="268"/>
      <c r="DO116" s="268"/>
      <c r="DP116" s="268"/>
      <c r="DQ116" s="268"/>
      <c r="DR116" s="268"/>
      <c r="DS116" s="268"/>
      <c r="DT116" s="268"/>
      <c r="DU116" s="268"/>
      <c r="DV116" s="268"/>
      <c r="DW116" s="268"/>
      <c r="DX116" s="268"/>
      <c r="DY116" s="268"/>
      <c r="DZ116" s="268"/>
      <c r="EA116" s="268"/>
      <c r="EB116" s="268"/>
      <c r="EC116" s="268"/>
      <c r="ED116" s="268"/>
      <c r="EE116" s="268"/>
      <c r="EF116" s="268"/>
      <c r="EG116" s="268"/>
      <c r="EH116" s="268"/>
      <c r="EI116" s="268"/>
      <c r="EJ116" s="268"/>
      <c r="EK116" s="268"/>
      <c r="EL116" s="268"/>
      <c r="EM116" s="268"/>
      <c r="EN116" s="268"/>
      <c r="EO116" s="268"/>
      <c r="EP116" s="268"/>
      <c r="EQ116" s="268"/>
      <c r="ER116" s="268"/>
      <c r="ES116" s="268"/>
      <c r="ET116" s="268"/>
      <c r="EU116" s="268"/>
      <c r="EV116" s="268"/>
      <c r="EW116" s="268"/>
      <c r="EX116" s="268"/>
      <c r="EY116" s="268"/>
      <c r="EZ116" s="268"/>
      <c r="FA116" s="268"/>
      <c r="FB116" s="268"/>
      <c r="FC116" s="268"/>
      <c r="FD116" s="268"/>
      <c r="FE116" s="268"/>
      <c r="FF116" s="268"/>
      <c r="FG116" s="268"/>
      <c r="FH116" s="268"/>
      <c r="FI116" s="268"/>
      <c r="FJ116" s="268"/>
      <c r="FK116" s="268"/>
      <c r="FL116" s="268"/>
      <c r="FM116" s="268"/>
      <c r="FN116" s="268"/>
      <c r="FO116" s="268"/>
      <c r="FP116" s="268"/>
      <c r="FQ116" s="268"/>
      <c r="FR116" s="268"/>
      <c r="FS116" s="268"/>
      <c r="FT116" s="268"/>
      <c r="FU116" s="268"/>
      <c r="FV116" s="268"/>
      <c r="FW116" s="268"/>
      <c r="FX116" s="268"/>
      <c r="FY116" s="268"/>
      <c r="FZ116" s="268"/>
      <c r="GA116" s="268"/>
      <c r="GB116" s="268"/>
      <c r="GC116" s="268"/>
      <c r="GD116" s="268"/>
      <c r="GE116" s="268"/>
      <c r="GF116" s="268"/>
      <c r="GG116" s="268"/>
      <c r="GH116" s="268"/>
      <c r="GI116" s="268"/>
      <c r="GJ116" s="268"/>
      <c r="GK116" s="268"/>
      <c r="GL116" s="268"/>
      <c r="GM116" s="268"/>
      <c r="GN116" s="268"/>
      <c r="GO116" s="268"/>
      <c r="GP116" s="268"/>
      <c r="GQ116" s="268"/>
      <c r="GR116" s="268"/>
      <c r="GS116" s="268"/>
      <c r="GT116" s="268"/>
      <c r="GU116" s="268"/>
      <c r="GV116" s="268"/>
      <c r="GW116" s="268"/>
    </row>
    <row r="117" spans="1:205" s="23" customFormat="1" ht="23.5" x14ac:dyDescent="0.35">
      <c r="A117" s="268"/>
      <c r="B117" s="267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7"/>
      <c r="BS117" s="267"/>
      <c r="BT117" s="268"/>
      <c r="BU117" s="268"/>
      <c r="BV117" s="268"/>
      <c r="BW117" s="268"/>
      <c r="BX117" s="268"/>
      <c r="BY117" s="268"/>
      <c r="BZ117" s="268"/>
      <c r="CA117" s="268"/>
      <c r="CB117" s="268"/>
      <c r="CC117" s="268"/>
      <c r="CD117" s="268"/>
      <c r="CE117" s="268"/>
      <c r="CF117" s="268"/>
      <c r="CG117" s="268"/>
      <c r="CH117" s="268"/>
      <c r="CI117" s="268"/>
      <c r="CJ117" s="268"/>
      <c r="CK117" s="268"/>
      <c r="CL117" s="268"/>
      <c r="CM117" s="268"/>
      <c r="CN117" s="268"/>
      <c r="CO117" s="268"/>
      <c r="CP117" s="268"/>
      <c r="CQ117" s="268"/>
      <c r="CR117" s="268"/>
      <c r="CS117" s="268"/>
      <c r="CT117" s="268"/>
      <c r="CU117" s="268"/>
      <c r="CV117" s="268"/>
      <c r="CW117" s="268"/>
      <c r="CX117" s="268"/>
      <c r="CY117" s="268"/>
      <c r="CZ117" s="268"/>
      <c r="DA117" s="268"/>
      <c r="DB117" s="268"/>
      <c r="DC117" s="268"/>
      <c r="DD117" s="268"/>
      <c r="DE117" s="268"/>
      <c r="DF117" s="268"/>
      <c r="DG117" s="268"/>
      <c r="DH117" s="268"/>
      <c r="DI117" s="268"/>
      <c r="DJ117" s="268"/>
      <c r="DK117" s="268"/>
      <c r="DL117" s="268"/>
      <c r="DM117" s="268"/>
      <c r="DN117" s="268"/>
      <c r="DO117" s="268"/>
      <c r="DP117" s="268"/>
      <c r="DQ117" s="268"/>
      <c r="DR117" s="268"/>
      <c r="DS117" s="268"/>
      <c r="DT117" s="268"/>
      <c r="DU117" s="268"/>
      <c r="DV117" s="268"/>
      <c r="DW117" s="268"/>
      <c r="DX117" s="268"/>
      <c r="DY117" s="268"/>
      <c r="DZ117" s="268"/>
      <c r="EA117" s="268"/>
      <c r="EB117" s="268"/>
      <c r="EC117" s="268"/>
      <c r="ED117" s="268"/>
      <c r="EE117" s="268"/>
      <c r="EF117" s="268"/>
      <c r="EG117" s="268"/>
      <c r="EH117" s="268"/>
      <c r="EI117" s="268"/>
      <c r="EJ117" s="268"/>
      <c r="EK117" s="268"/>
      <c r="EL117" s="268"/>
      <c r="EM117" s="268"/>
      <c r="EN117" s="268"/>
      <c r="EO117" s="268"/>
      <c r="EP117" s="268"/>
      <c r="EQ117" s="268"/>
      <c r="ER117" s="268"/>
      <c r="ES117" s="268"/>
      <c r="ET117" s="268"/>
      <c r="EU117" s="268"/>
      <c r="EV117" s="268"/>
      <c r="EW117" s="268"/>
      <c r="EX117" s="268"/>
      <c r="EY117" s="268"/>
      <c r="EZ117" s="268"/>
      <c r="FA117" s="268"/>
      <c r="FB117" s="268"/>
      <c r="FC117" s="268"/>
      <c r="FD117" s="268"/>
      <c r="FE117" s="268"/>
      <c r="FF117" s="268"/>
      <c r="FG117" s="268"/>
      <c r="FH117" s="268"/>
      <c r="FI117" s="268"/>
      <c r="FJ117" s="268"/>
      <c r="FK117" s="268"/>
      <c r="FL117" s="268"/>
      <c r="FM117" s="268"/>
      <c r="FN117" s="268"/>
      <c r="FO117" s="268"/>
      <c r="FP117" s="268"/>
      <c r="FQ117" s="268"/>
      <c r="FR117" s="268"/>
      <c r="FS117" s="268"/>
      <c r="FT117" s="268"/>
      <c r="FU117" s="268"/>
      <c r="FV117" s="268"/>
      <c r="FW117" s="268"/>
      <c r="FX117" s="268"/>
      <c r="FY117" s="268"/>
      <c r="FZ117" s="268"/>
      <c r="GA117" s="268"/>
      <c r="GB117" s="268"/>
      <c r="GC117" s="268"/>
      <c r="GD117" s="268"/>
      <c r="GE117" s="268"/>
      <c r="GF117" s="268"/>
      <c r="GG117" s="268"/>
      <c r="GH117" s="268"/>
      <c r="GI117" s="268"/>
      <c r="GJ117" s="268"/>
      <c r="GK117" s="268"/>
      <c r="GL117" s="268"/>
      <c r="GM117" s="268"/>
      <c r="GN117" s="268"/>
      <c r="GO117" s="268"/>
      <c r="GP117" s="268"/>
      <c r="GQ117" s="268"/>
      <c r="GR117" s="268"/>
      <c r="GS117" s="268"/>
      <c r="GT117" s="268"/>
      <c r="GU117" s="268"/>
      <c r="GV117" s="268"/>
      <c r="GW117" s="268"/>
    </row>
    <row r="118" spans="1:205" s="23" customFormat="1" ht="23.5" x14ac:dyDescent="0.35">
      <c r="A118" s="268"/>
      <c r="B118" s="267"/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  <c r="AQ118" s="267"/>
      <c r="AR118" s="267"/>
      <c r="AS118" s="267"/>
      <c r="AT118" s="267"/>
      <c r="AU118" s="267"/>
      <c r="AV118" s="267"/>
      <c r="AW118" s="267"/>
      <c r="AX118" s="267"/>
      <c r="AY118" s="267"/>
      <c r="AZ118" s="267"/>
      <c r="BA118" s="267"/>
      <c r="BB118" s="267"/>
      <c r="BC118" s="267"/>
      <c r="BD118" s="267"/>
      <c r="BE118" s="267"/>
      <c r="BF118" s="267"/>
      <c r="BG118" s="267"/>
      <c r="BH118" s="267"/>
      <c r="BI118" s="267"/>
      <c r="BJ118" s="267"/>
      <c r="BK118" s="267"/>
      <c r="BL118" s="267"/>
      <c r="BM118" s="267"/>
      <c r="BN118" s="267"/>
      <c r="BO118" s="267"/>
      <c r="BP118" s="267"/>
      <c r="BQ118" s="267"/>
      <c r="BR118" s="267"/>
      <c r="BS118" s="267"/>
      <c r="BT118" s="268"/>
      <c r="BU118" s="268"/>
      <c r="BV118" s="268"/>
      <c r="BW118" s="268"/>
      <c r="BX118" s="268"/>
      <c r="BY118" s="268"/>
      <c r="BZ118" s="268"/>
      <c r="CA118" s="268"/>
      <c r="CB118" s="268"/>
      <c r="CC118" s="268"/>
      <c r="CD118" s="268"/>
      <c r="CE118" s="268"/>
      <c r="CF118" s="268"/>
      <c r="CG118" s="268"/>
      <c r="CH118" s="268"/>
      <c r="CI118" s="268"/>
      <c r="CJ118" s="268"/>
      <c r="CK118" s="268"/>
      <c r="CL118" s="268"/>
      <c r="CM118" s="268"/>
      <c r="CN118" s="268"/>
      <c r="CO118" s="268"/>
      <c r="CP118" s="268"/>
      <c r="CQ118" s="268"/>
      <c r="CR118" s="268"/>
      <c r="CS118" s="268"/>
      <c r="CT118" s="268"/>
      <c r="CU118" s="268"/>
      <c r="CV118" s="268"/>
      <c r="CW118" s="268"/>
      <c r="CX118" s="268"/>
      <c r="CY118" s="268"/>
      <c r="CZ118" s="268"/>
      <c r="DA118" s="268"/>
      <c r="DB118" s="268"/>
      <c r="DC118" s="268"/>
      <c r="DD118" s="268"/>
      <c r="DE118" s="268"/>
      <c r="DF118" s="268"/>
      <c r="DG118" s="268"/>
      <c r="DH118" s="268"/>
      <c r="DI118" s="268"/>
      <c r="DJ118" s="268"/>
      <c r="DK118" s="268"/>
      <c r="DL118" s="268"/>
      <c r="DM118" s="268"/>
      <c r="DN118" s="268"/>
      <c r="DO118" s="268"/>
      <c r="DP118" s="268"/>
      <c r="DQ118" s="268"/>
      <c r="DR118" s="268"/>
      <c r="DS118" s="268"/>
      <c r="DT118" s="268"/>
      <c r="DU118" s="268"/>
      <c r="DV118" s="268"/>
      <c r="DW118" s="268"/>
      <c r="DX118" s="268"/>
      <c r="DY118" s="268"/>
      <c r="DZ118" s="268"/>
      <c r="EA118" s="268"/>
      <c r="EB118" s="268"/>
      <c r="EC118" s="268"/>
      <c r="ED118" s="268"/>
      <c r="EE118" s="268"/>
      <c r="EF118" s="268"/>
      <c r="EG118" s="268"/>
      <c r="EH118" s="268"/>
      <c r="EI118" s="268"/>
      <c r="EJ118" s="268"/>
      <c r="EK118" s="268"/>
      <c r="EL118" s="268"/>
      <c r="EM118" s="268"/>
      <c r="EN118" s="268"/>
      <c r="EO118" s="268"/>
      <c r="EP118" s="268"/>
      <c r="EQ118" s="268"/>
      <c r="ER118" s="268"/>
      <c r="ES118" s="268"/>
      <c r="ET118" s="268"/>
      <c r="EU118" s="268"/>
      <c r="EV118" s="268"/>
      <c r="EW118" s="268"/>
      <c r="EX118" s="268"/>
      <c r="EY118" s="268"/>
      <c r="EZ118" s="268"/>
      <c r="FA118" s="268"/>
      <c r="FB118" s="268"/>
      <c r="FC118" s="268"/>
      <c r="FD118" s="268"/>
      <c r="FE118" s="268"/>
      <c r="FF118" s="268"/>
      <c r="FG118" s="268"/>
      <c r="FH118" s="268"/>
      <c r="FI118" s="268"/>
      <c r="FJ118" s="268"/>
      <c r="FK118" s="268"/>
      <c r="FL118" s="268"/>
      <c r="FM118" s="268"/>
      <c r="FN118" s="268"/>
      <c r="FO118" s="268"/>
      <c r="FP118" s="268"/>
      <c r="FQ118" s="268"/>
      <c r="FR118" s="268"/>
      <c r="FS118" s="268"/>
      <c r="FT118" s="268"/>
      <c r="FU118" s="268"/>
      <c r="FV118" s="268"/>
      <c r="FW118" s="268"/>
      <c r="FX118" s="268"/>
      <c r="FY118" s="268"/>
      <c r="FZ118" s="268"/>
      <c r="GA118" s="268"/>
      <c r="GB118" s="268"/>
      <c r="GC118" s="268"/>
      <c r="GD118" s="268"/>
      <c r="GE118" s="268"/>
      <c r="GF118" s="268"/>
      <c r="GG118" s="268"/>
      <c r="GH118" s="268"/>
      <c r="GI118" s="268"/>
      <c r="GJ118" s="268"/>
      <c r="GK118" s="268"/>
      <c r="GL118" s="268"/>
      <c r="GM118" s="268"/>
      <c r="GN118" s="268"/>
      <c r="GO118" s="268"/>
      <c r="GP118" s="268"/>
      <c r="GQ118" s="268"/>
      <c r="GR118" s="268"/>
      <c r="GS118" s="268"/>
      <c r="GT118" s="268"/>
      <c r="GU118" s="268"/>
      <c r="GV118" s="268"/>
      <c r="GW118" s="268"/>
    </row>
    <row r="119" spans="1:205" s="23" customFormat="1" ht="23.5" x14ac:dyDescent="0.35">
      <c r="A119" s="268"/>
      <c r="B119" s="267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  <c r="AQ119" s="267"/>
      <c r="AR119" s="267"/>
      <c r="AS119" s="267"/>
      <c r="AT119" s="267"/>
      <c r="AU119" s="267"/>
      <c r="AV119" s="267"/>
      <c r="AW119" s="267"/>
      <c r="AX119" s="267"/>
      <c r="AY119" s="267"/>
      <c r="AZ119" s="267"/>
      <c r="BA119" s="267"/>
      <c r="BB119" s="267"/>
      <c r="BC119" s="267"/>
      <c r="BD119" s="267"/>
      <c r="BE119" s="267"/>
      <c r="BF119" s="267"/>
      <c r="BG119" s="267"/>
      <c r="BH119" s="267"/>
      <c r="BI119" s="267"/>
      <c r="BJ119" s="267"/>
      <c r="BK119" s="267"/>
      <c r="BL119" s="267"/>
      <c r="BM119" s="267"/>
      <c r="BN119" s="267"/>
      <c r="BO119" s="267"/>
      <c r="BP119" s="267"/>
      <c r="BQ119" s="267"/>
      <c r="BR119" s="267"/>
      <c r="BS119" s="267"/>
      <c r="BT119" s="268"/>
      <c r="BU119" s="268"/>
      <c r="BV119" s="268"/>
      <c r="BW119" s="268"/>
      <c r="BX119" s="268"/>
      <c r="BY119" s="268"/>
      <c r="BZ119" s="268"/>
      <c r="CA119" s="268"/>
      <c r="CB119" s="268"/>
      <c r="CC119" s="268"/>
      <c r="CD119" s="268"/>
      <c r="CE119" s="268"/>
      <c r="CF119" s="268"/>
      <c r="CG119" s="268"/>
      <c r="CH119" s="268"/>
      <c r="CI119" s="268"/>
      <c r="CJ119" s="268"/>
      <c r="CK119" s="268"/>
      <c r="CL119" s="268"/>
      <c r="CM119" s="268"/>
      <c r="CN119" s="268"/>
      <c r="CO119" s="268"/>
      <c r="CP119" s="268"/>
      <c r="CQ119" s="268"/>
      <c r="CR119" s="268"/>
      <c r="CS119" s="268"/>
      <c r="CT119" s="268"/>
      <c r="CU119" s="268"/>
      <c r="CV119" s="268"/>
      <c r="CW119" s="268"/>
      <c r="CX119" s="268"/>
      <c r="CY119" s="268"/>
      <c r="CZ119" s="268"/>
      <c r="DA119" s="268"/>
      <c r="DB119" s="268"/>
      <c r="DC119" s="268"/>
      <c r="DD119" s="268"/>
      <c r="DE119" s="268"/>
      <c r="DF119" s="268"/>
      <c r="DG119" s="268"/>
      <c r="DH119" s="268"/>
      <c r="DI119" s="268"/>
      <c r="DJ119" s="268"/>
      <c r="DK119" s="268"/>
      <c r="DL119" s="268"/>
      <c r="DM119" s="268"/>
      <c r="DN119" s="268"/>
      <c r="DO119" s="268"/>
      <c r="DP119" s="268"/>
      <c r="DQ119" s="268"/>
      <c r="DR119" s="268"/>
      <c r="DS119" s="268"/>
      <c r="DT119" s="268"/>
      <c r="DU119" s="268"/>
      <c r="DV119" s="268"/>
      <c r="DW119" s="268"/>
      <c r="DX119" s="268"/>
      <c r="DY119" s="268"/>
      <c r="DZ119" s="268"/>
      <c r="EA119" s="268"/>
      <c r="EB119" s="268"/>
      <c r="EC119" s="268"/>
      <c r="ED119" s="268"/>
      <c r="EE119" s="268"/>
      <c r="EF119" s="268"/>
      <c r="EG119" s="268"/>
      <c r="EH119" s="268"/>
      <c r="EI119" s="268"/>
      <c r="EJ119" s="268"/>
      <c r="EK119" s="268"/>
      <c r="EL119" s="268"/>
      <c r="EM119" s="268"/>
      <c r="EN119" s="268"/>
      <c r="EO119" s="268"/>
      <c r="EP119" s="268"/>
      <c r="EQ119" s="268"/>
      <c r="ER119" s="268"/>
      <c r="ES119" s="268"/>
      <c r="ET119" s="268"/>
      <c r="EU119" s="268"/>
      <c r="EV119" s="268"/>
      <c r="EW119" s="268"/>
      <c r="EX119" s="268"/>
      <c r="EY119" s="268"/>
      <c r="EZ119" s="268"/>
      <c r="FA119" s="268"/>
      <c r="FB119" s="268"/>
      <c r="FC119" s="268"/>
      <c r="FD119" s="268"/>
      <c r="FE119" s="268"/>
      <c r="FF119" s="268"/>
      <c r="FG119" s="268"/>
      <c r="FH119" s="268"/>
      <c r="FI119" s="268"/>
      <c r="FJ119" s="268"/>
      <c r="FK119" s="268"/>
      <c r="FL119" s="268"/>
      <c r="FM119" s="268"/>
      <c r="FN119" s="268"/>
      <c r="FO119" s="268"/>
      <c r="FP119" s="268"/>
      <c r="FQ119" s="268"/>
      <c r="FR119" s="268"/>
      <c r="FS119" s="268"/>
      <c r="FT119" s="268"/>
      <c r="FU119" s="268"/>
      <c r="FV119" s="268"/>
      <c r="FW119" s="268"/>
      <c r="FX119" s="268"/>
      <c r="FY119" s="268"/>
      <c r="FZ119" s="268"/>
      <c r="GA119" s="268"/>
      <c r="GB119" s="268"/>
      <c r="GC119" s="268"/>
      <c r="GD119" s="268"/>
      <c r="GE119" s="268"/>
      <c r="GF119" s="268"/>
      <c r="GG119" s="268"/>
      <c r="GH119" s="268"/>
      <c r="GI119" s="268"/>
      <c r="GJ119" s="268"/>
      <c r="GK119" s="268"/>
      <c r="GL119" s="268"/>
      <c r="GM119" s="268"/>
      <c r="GN119" s="268"/>
      <c r="GO119" s="268"/>
      <c r="GP119" s="268"/>
      <c r="GQ119" s="268"/>
      <c r="GR119" s="268"/>
      <c r="GS119" s="268"/>
      <c r="GT119" s="268"/>
      <c r="GU119" s="268"/>
      <c r="GV119" s="268"/>
      <c r="GW119" s="268"/>
    </row>
    <row r="120" spans="1:205" s="23" customFormat="1" ht="23.5" x14ac:dyDescent="0.35">
      <c r="A120" s="268"/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  <c r="AQ120" s="267"/>
      <c r="AR120" s="267"/>
      <c r="AS120" s="267"/>
      <c r="AT120" s="267"/>
      <c r="AU120" s="267"/>
      <c r="AV120" s="267"/>
      <c r="AW120" s="267"/>
      <c r="AX120" s="267"/>
      <c r="AY120" s="267"/>
      <c r="AZ120" s="267"/>
      <c r="BA120" s="267"/>
      <c r="BB120" s="267"/>
      <c r="BC120" s="267"/>
      <c r="BD120" s="267"/>
      <c r="BE120" s="267"/>
      <c r="BF120" s="267"/>
      <c r="BG120" s="267"/>
      <c r="BH120" s="267"/>
      <c r="BI120" s="267"/>
      <c r="BJ120" s="267"/>
      <c r="BK120" s="267"/>
      <c r="BL120" s="267"/>
      <c r="BM120" s="267"/>
      <c r="BN120" s="267"/>
      <c r="BO120" s="267"/>
      <c r="BP120" s="267"/>
      <c r="BQ120" s="267"/>
      <c r="BR120" s="267"/>
      <c r="BS120" s="267"/>
      <c r="BT120" s="268"/>
      <c r="BU120" s="268"/>
      <c r="BV120" s="268"/>
      <c r="BW120" s="268"/>
      <c r="BX120" s="268"/>
      <c r="BY120" s="268"/>
      <c r="BZ120" s="268"/>
      <c r="CA120" s="268"/>
      <c r="CB120" s="268"/>
      <c r="CC120" s="268"/>
      <c r="CD120" s="268"/>
      <c r="CE120" s="268"/>
      <c r="CF120" s="268"/>
      <c r="CG120" s="268"/>
      <c r="CH120" s="268"/>
      <c r="CI120" s="268"/>
      <c r="CJ120" s="268"/>
      <c r="CK120" s="268"/>
      <c r="CL120" s="268"/>
      <c r="CM120" s="268"/>
      <c r="CN120" s="268"/>
      <c r="CO120" s="268"/>
      <c r="CP120" s="268"/>
      <c r="CQ120" s="268"/>
      <c r="CR120" s="268"/>
      <c r="CS120" s="268"/>
      <c r="CT120" s="268"/>
      <c r="CU120" s="268"/>
      <c r="CV120" s="268"/>
      <c r="CW120" s="268"/>
      <c r="CX120" s="268"/>
      <c r="CY120" s="268"/>
      <c r="CZ120" s="268"/>
      <c r="DA120" s="268"/>
      <c r="DB120" s="268"/>
      <c r="DC120" s="268"/>
      <c r="DD120" s="268"/>
      <c r="DE120" s="268"/>
      <c r="DF120" s="268"/>
      <c r="DG120" s="268"/>
      <c r="DH120" s="268"/>
      <c r="DI120" s="268"/>
      <c r="DJ120" s="268"/>
      <c r="DK120" s="268"/>
      <c r="DL120" s="268"/>
      <c r="DM120" s="268"/>
      <c r="DN120" s="268"/>
      <c r="DO120" s="268"/>
      <c r="DP120" s="268"/>
      <c r="DQ120" s="268"/>
      <c r="DR120" s="268"/>
      <c r="DS120" s="268"/>
      <c r="DT120" s="268"/>
      <c r="DU120" s="268"/>
      <c r="DV120" s="268"/>
      <c r="DW120" s="268"/>
      <c r="DX120" s="268"/>
      <c r="DY120" s="268"/>
      <c r="DZ120" s="268"/>
      <c r="EA120" s="268"/>
      <c r="EB120" s="268"/>
      <c r="EC120" s="268"/>
      <c r="ED120" s="268"/>
      <c r="EE120" s="268"/>
      <c r="EF120" s="268"/>
      <c r="EG120" s="268"/>
      <c r="EH120" s="268"/>
      <c r="EI120" s="268"/>
      <c r="EJ120" s="268"/>
      <c r="EK120" s="268"/>
      <c r="EL120" s="268"/>
      <c r="EM120" s="268"/>
      <c r="EN120" s="268"/>
      <c r="EO120" s="268"/>
      <c r="EP120" s="268"/>
      <c r="EQ120" s="268"/>
      <c r="ER120" s="268"/>
      <c r="ES120" s="268"/>
      <c r="ET120" s="268"/>
      <c r="EU120" s="268"/>
      <c r="EV120" s="268"/>
      <c r="EW120" s="268"/>
      <c r="EX120" s="268"/>
      <c r="EY120" s="268"/>
      <c r="EZ120" s="268"/>
      <c r="FA120" s="268"/>
      <c r="FB120" s="268"/>
      <c r="FC120" s="268"/>
      <c r="FD120" s="268"/>
      <c r="FE120" s="268"/>
      <c r="FF120" s="268"/>
      <c r="FG120" s="268"/>
      <c r="FH120" s="268"/>
      <c r="FI120" s="268"/>
      <c r="FJ120" s="268"/>
      <c r="FK120" s="268"/>
      <c r="FL120" s="268"/>
      <c r="FM120" s="268"/>
      <c r="FN120" s="268"/>
      <c r="FO120" s="268"/>
      <c r="FP120" s="268"/>
      <c r="FQ120" s="268"/>
      <c r="FR120" s="268"/>
      <c r="FS120" s="268"/>
      <c r="FT120" s="268"/>
      <c r="FU120" s="268"/>
      <c r="FV120" s="268"/>
      <c r="FW120" s="268"/>
      <c r="FX120" s="268"/>
      <c r="FY120" s="268"/>
      <c r="FZ120" s="268"/>
      <c r="GA120" s="268"/>
      <c r="GB120" s="268"/>
      <c r="GC120" s="268"/>
      <c r="GD120" s="268"/>
      <c r="GE120" s="268"/>
      <c r="GF120" s="268"/>
      <c r="GG120" s="268"/>
      <c r="GH120" s="268"/>
      <c r="GI120" s="268"/>
      <c r="GJ120" s="268"/>
      <c r="GK120" s="268"/>
      <c r="GL120" s="268"/>
      <c r="GM120" s="268"/>
      <c r="GN120" s="268"/>
      <c r="GO120" s="268"/>
      <c r="GP120" s="268"/>
      <c r="GQ120" s="268"/>
      <c r="GR120" s="268"/>
      <c r="GS120" s="268"/>
      <c r="GT120" s="268"/>
      <c r="GU120" s="268"/>
      <c r="GV120" s="268"/>
      <c r="GW120" s="268"/>
    </row>
    <row r="121" spans="1:205" s="23" customFormat="1" ht="23.5" x14ac:dyDescent="0.35">
      <c r="A121" s="268"/>
      <c r="B121" s="267"/>
      <c r="C121" s="267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  <c r="AU121" s="267"/>
      <c r="AV121" s="267"/>
      <c r="AW121" s="267"/>
      <c r="AX121" s="267"/>
      <c r="AY121" s="267"/>
      <c r="AZ121" s="267"/>
      <c r="BA121" s="267"/>
      <c r="BB121" s="267"/>
      <c r="BC121" s="267"/>
      <c r="BD121" s="267"/>
      <c r="BE121" s="267"/>
      <c r="BF121" s="267"/>
      <c r="BG121" s="267"/>
      <c r="BH121" s="267"/>
      <c r="BI121" s="267"/>
      <c r="BJ121" s="267"/>
      <c r="BK121" s="267"/>
      <c r="BL121" s="267"/>
      <c r="BM121" s="267"/>
      <c r="BN121" s="267"/>
      <c r="BO121" s="267"/>
      <c r="BP121" s="267"/>
      <c r="BQ121" s="267"/>
      <c r="BR121" s="267"/>
      <c r="BS121" s="267"/>
      <c r="BT121" s="268"/>
      <c r="BU121" s="268"/>
      <c r="BV121" s="268"/>
      <c r="BW121" s="268"/>
      <c r="BX121" s="268"/>
      <c r="BY121" s="268"/>
      <c r="BZ121" s="268"/>
      <c r="CA121" s="268"/>
      <c r="CB121" s="268"/>
      <c r="CC121" s="268"/>
      <c r="CD121" s="268"/>
      <c r="CE121" s="268"/>
      <c r="CF121" s="268"/>
      <c r="CG121" s="268"/>
      <c r="CH121" s="268"/>
      <c r="CI121" s="268"/>
      <c r="CJ121" s="268"/>
      <c r="CK121" s="268"/>
      <c r="CL121" s="268"/>
      <c r="CM121" s="268"/>
      <c r="CN121" s="268"/>
      <c r="CO121" s="268"/>
      <c r="CP121" s="268"/>
      <c r="CQ121" s="268"/>
      <c r="CR121" s="268"/>
      <c r="CS121" s="268"/>
      <c r="CT121" s="268"/>
      <c r="CU121" s="268"/>
      <c r="CV121" s="268"/>
      <c r="CW121" s="268"/>
      <c r="CX121" s="268"/>
      <c r="CY121" s="268"/>
      <c r="CZ121" s="268"/>
      <c r="DA121" s="268"/>
      <c r="DB121" s="268"/>
      <c r="DC121" s="268"/>
      <c r="DD121" s="268"/>
      <c r="DE121" s="268"/>
      <c r="DF121" s="268"/>
      <c r="DG121" s="268"/>
      <c r="DH121" s="268"/>
      <c r="DI121" s="268"/>
      <c r="DJ121" s="268"/>
      <c r="DK121" s="268"/>
      <c r="DL121" s="268"/>
      <c r="DM121" s="268"/>
      <c r="DN121" s="268"/>
      <c r="DO121" s="268"/>
      <c r="DP121" s="268"/>
      <c r="DQ121" s="268"/>
      <c r="DR121" s="268"/>
      <c r="DS121" s="268"/>
      <c r="DT121" s="268"/>
      <c r="DU121" s="268"/>
      <c r="DV121" s="268"/>
      <c r="DW121" s="268"/>
      <c r="DX121" s="268"/>
      <c r="DY121" s="268"/>
      <c r="DZ121" s="268"/>
      <c r="EA121" s="268"/>
      <c r="EB121" s="268"/>
      <c r="EC121" s="268"/>
      <c r="ED121" s="268"/>
      <c r="EE121" s="268"/>
      <c r="EF121" s="268"/>
      <c r="EG121" s="268"/>
      <c r="EH121" s="268"/>
      <c r="EI121" s="268"/>
      <c r="EJ121" s="268"/>
      <c r="EK121" s="268"/>
      <c r="EL121" s="268"/>
      <c r="EM121" s="268"/>
      <c r="EN121" s="268"/>
      <c r="EO121" s="268"/>
      <c r="EP121" s="268"/>
      <c r="EQ121" s="268"/>
      <c r="ER121" s="268"/>
      <c r="ES121" s="268"/>
      <c r="ET121" s="268"/>
      <c r="EU121" s="268"/>
      <c r="EV121" s="268"/>
      <c r="EW121" s="268"/>
      <c r="EX121" s="268"/>
      <c r="EY121" s="268"/>
      <c r="EZ121" s="268"/>
      <c r="FA121" s="268"/>
      <c r="FB121" s="268"/>
      <c r="FC121" s="268"/>
      <c r="FD121" s="268"/>
      <c r="FE121" s="268"/>
      <c r="FF121" s="268"/>
      <c r="FG121" s="268"/>
      <c r="FH121" s="268"/>
      <c r="FI121" s="268"/>
      <c r="FJ121" s="268"/>
      <c r="FK121" s="268"/>
      <c r="FL121" s="268"/>
      <c r="FM121" s="268"/>
      <c r="FN121" s="268"/>
      <c r="FO121" s="268"/>
      <c r="FP121" s="268"/>
      <c r="FQ121" s="268"/>
      <c r="FR121" s="268"/>
      <c r="FS121" s="268"/>
      <c r="FT121" s="268"/>
      <c r="FU121" s="268"/>
      <c r="FV121" s="268"/>
      <c r="FW121" s="268"/>
      <c r="FX121" s="268"/>
      <c r="FY121" s="268"/>
      <c r="FZ121" s="268"/>
      <c r="GA121" s="268"/>
      <c r="GB121" s="268"/>
      <c r="GC121" s="268"/>
      <c r="GD121" s="268"/>
      <c r="GE121" s="268"/>
      <c r="GF121" s="268"/>
      <c r="GG121" s="268"/>
      <c r="GH121" s="268"/>
      <c r="GI121" s="268"/>
      <c r="GJ121" s="268"/>
      <c r="GK121" s="268"/>
      <c r="GL121" s="268"/>
      <c r="GM121" s="268"/>
      <c r="GN121" s="268"/>
      <c r="GO121" s="268"/>
      <c r="GP121" s="268"/>
      <c r="GQ121" s="268"/>
      <c r="GR121" s="268"/>
      <c r="GS121" s="268"/>
      <c r="GT121" s="268"/>
      <c r="GU121" s="268"/>
      <c r="GV121" s="268"/>
      <c r="GW121" s="268"/>
    </row>
    <row r="122" spans="1:205" s="23" customFormat="1" ht="23.5" x14ac:dyDescent="0.35">
      <c r="A122" s="268"/>
      <c r="B122" s="267"/>
      <c r="C122" s="267"/>
      <c r="D122" s="267"/>
      <c r="E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  <c r="AQ122" s="267"/>
      <c r="AR122" s="267"/>
      <c r="AS122" s="267"/>
      <c r="AT122" s="267"/>
      <c r="AU122" s="267"/>
      <c r="AV122" s="267"/>
      <c r="AW122" s="267"/>
      <c r="AX122" s="267"/>
      <c r="AY122" s="267"/>
      <c r="AZ122" s="267"/>
      <c r="BA122" s="267"/>
      <c r="BB122" s="267"/>
      <c r="BC122" s="267"/>
      <c r="BD122" s="267"/>
      <c r="BE122" s="267"/>
      <c r="BF122" s="267"/>
      <c r="BG122" s="267"/>
      <c r="BH122" s="267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7"/>
      <c r="BS122" s="267"/>
      <c r="BT122" s="268"/>
      <c r="BU122" s="268"/>
      <c r="BV122" s="268"/>
      <c r="BW122" s="268"/>
      <c r="BX122" s="268"/>
      <c r="BY122" s="268"/>
      <c r="BZ122" s="268"/>
      <c r="CA122" s="268"/>
      <c r="CB122" s="268"/>
      <c r="CC122" s="268"/>
      <c r="CD122" s="268"/>
      <c r="CE122" s="268"/>
      <c r="CF122" s="268"/>
      <c r="CG122" s="268"/>
      <c r="CH122" s="268"/>
      <c r="CI122" s="268"/>
      <c r="CJ122" s="268"/>
      <c r="CK122" s="268"/>
      <c r="CL122" s="268"/>
      <c r="CM122" s="268"/>
      <c r="CN122" s="268"/>
      <c r="CO122" s="268"/>
      <c r="CP122" s="268"/>
      <c r="CQ122" s="268"/>
      <c r="CR122" s="268"/>
      <c r="CS122" s="268"/>
      <c r="CT122" s="268"/>
      <c r="CU122" s="268"/>
      <c r="CV122" s="268"/>
      <c r="CW122" s="268"/>
      <c r="CX122" s="268"/>
      <c r="CY122" s="268"/>
      <c r="CZ122" s="268"/>
      <c r="DA122" s="268"/>
      <c r="DB122" s="268"/>
      <c r="DC122" s="268"/>
      <c r="DD122" s="268"/>
      <c r="DE122" s="268"/>
      <c r="DF122" s="268"/>
      <c r="DG122" s="268"/>
      <c r="DH122" s="268"/>
      <c r="DI122" s="268"/>
      <c r="DJ122" s="268"/>
      <c r="DK122" s="268"/>
      <c r="DL122" s="268"/>
      <c r="DM122" s="268"/>
      <c r="DN122" s="268"/>
      <c r="DO122" s="268"/>
      <c r="DP122" s="268"/>
      <c r="DQ122" s="268"/>
      <c r="DR122" s="268"/>
      <c r="DS122" s="268"/>
      <c r="DT122" s="268"/>
      <c r="DU122" s="268"/>
      <c r="DV122" s="268"/>
      <c r="DW122" s="268"/>
      <c r="DX122" s="268"/>
      <c r="DY122" s="268"/>
      <c r="DZ122" s="268"/>
      <c r="EA122" s="268"/>
      <c r="EB122" s="268"/>
      <c r="EC122" s="268"/>
      <c r="ED122" s="268"/>
      <c r="EE122" s="268"/>
      <c r="EF122" s="268"/>
      <c r="EG122" s="268"/>
      <c r="EH122" s="268"/>
      <c r="EI122" s="268"/>
      <c r="EJ122" s="268"/>
      <c r="EK122" s="268"/>
      <c r="EL122" s="268"/>
      <c r="EM122" s="268"/>
      <c r="EN122" s="268"/>
      <c r="EO122" s="268"/>
      <c r="EP122" s="268"/>
      <c r="EQ122" s="268"/>
      <c r="ER122" s="268"/>
      <c r="ES122" s="268"/>
      <c r="ET122" s="268"/>
      <c r="EU122" s="268"/>
      <c r="EV122" s="268"/>
      <c r="EW122" s="268"/>
      <c r="EX122" s="268"/>
      <c r="EY122" s="268"/>
      <c r="EZ122" s="268"/>
      <c r="FA122" s="268"/>
      <c r="FB122" s="268"/>
      <c r="FC122" s="268"/>
      <c r="FD122" s="268"/>
      <c r="FE122" s="268"/>
      <c r="FF122" s="268"/>
      <c r="FG122" s="268"/>
      <c r="FH122" s="268"/>
      <c r="FI122" s="268"/>
      <c r="FJ122" s="268"/>
      <c r="FK122" s="268"/>
      <c r="FL122" s="268"/>
      <c r="FM122" s="268"/>
      <c r="FN122" s="268"/>
      <c r="FO122" s="268"/>
      <c r="FP122" s="268"/>
      <c r="FQ122" s="268"/>
      <c r="FR122" s="268"/>
      <c r="FS122" s="268"/>
      <c r="FT122" s="268"/>
      <c r="FU122" s="268"/>
      <c r="FV122" s="268"/>
      <c r="FW122" s="268"/>
      <c r="FX122" s="268"/>
      <c r="FY122" s="268"/>
      <c r="FZ122" s="268"/>
      <c r="GA122" s="268"/>
      <c r="GB122" s="268"/>
      <c r="GC122" s="268"/>
      <c r="GD122" s="268"/>
      <c r="GE122" s="268"/>
      <c r="GF122" s="268"/>
      <c r="GG122" s="268"/>
      <c r="GH122" s="268"/>
      <c r="GI122" s="268"/>
      <c r="GJ122" s="268"/>
      <c r="GK122" s="268"/>
      <c r="GL122" s="268"/>
      <c r="GM122" s="268"/>
      <c r="GN122" s="268"/>
      <c r="GO122" s="268"/>
      <c r="GP122" s="268"/>
      <c r="GQ122" s="268"/>
      <c r="GR122" s="268"/>
      <c r="GS122" s="268"/>
      <c r="GT122" s="268"/>
      <c r="GU122" s="268"/>
      <c r="GV122" s="268"/>
      <c r="GW122" s="268"/>
    </row>
    <row r="123" spans="1:205" s="23" customFormat="1" ht="23.5" x14ac:dyDescent="0.35">
      <c r="A123" s="268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  <c r="AQ123" s="267"/>
      <c r="AR123" s="267"/>
      <c r="AS123" s="267"/>
      <c r="AT123" s="267"/>
      <c r="AU123" s="267"/>
      <c r="AV123" s="267"/>
      <c r="AW123" s="267"/>
      <c r="AX123" s="267"/>
      <c r="AY123" s="267"/>
      <c r="AZ123" s="267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7"/>
      <c r="BS123" s="267"/>
      <c r="BT123" s="268"/>
      <c r="BU123" s="268"/>
      <c r="BV123" s="268"/>
      <c r="BW123" s="268"/>
      <c r="BX123" s="268"/>
      <c r="BY123" s="268"/>
      <c r="BZ123" s="268"/>
      <c r="CA123" s="268"/>
      <c r="CB123" s="268"/>
      <c r="CC123" s="268"/>
      <c r="CD123" s="268"/>
      <c r="CE123" s="268"/>
      <c r="CF123" s="268"/>
      <c r="CG123" s="268"/>
      <c r="CH123" s="268"/>
      <c r="CI123" s="268"/>
      <c r="CJ123" s="268"/>
      <c r="CK123" s="268"/>
      <c r="CL123" s="268"/>
      <c r="CM123" s="268"/>
      <c r="CN123" s="268"/>
      <c r="CO123" s="268"/>
      <c r="CP123" s="268"/>
      <c r="CQ123" s="268"/>
      <c r="CR123" s="268"/>
      <c r="CS123" s="268"/>
      <c r="CT123" s="268"/>
      <c r="CU123" s="268"/>
      <c r="CV123" s="268"/>
      <c r="CW123" s="268"/>
      <c r="CX123" s="268"/>
      <c r="CY123" s="268"/>
      <c r="CZ123" s="268"/>
      <c r="DA123" s="268"/>
      <c r="DB123" s="268"/>
      <c r="DC123" s="268"/>
      <c r="DD123" s="268"/>
      <c r="DE123" s="268"/>
      <c r="DF123" s="268"/>
      <c r="DG123" s="268"/>
      <c r="DH123" s="268"/>
      <c r="DI123" s="268"/>
      <c r="DJ123" s="268"/>
      <c r="DK123" s="268"/>
      <c r="DL123" s="268"/>
      <c r="DM123" s="268"/>
      <c r="DN123" s="268"/>
      <c r="DO123" s="268"/>
      <c r="DP123" s="268"/>
      <c r="DQ123" s="268"/>
      <c r="DR123" s="268"/>
      <c r="DS123" s="268"/>
      <c r="DT123" s="268"/>
      <c r="DU123" s="268"/>
      <c r="DV123" s="268"/>
      <c r="DW123" s="268"/>
      <c r="DX123" s="268"/>
      <c r="DY123" s="268"/>
      <c r="DZ123" s="268"/>
      <c r="EA123" s="268"/>
      <c r="EB123" s="268"/>
      <c r="EC123" s="268"/>
      <c r="ED123" s="268"/>
      <c r="EE123" s="268"/>
      <c r="EF123" s="268"/>
      <c r="EG123" s="268"/>
      <c r="EH123" s="268"/>
      <c r="EI123" s="268"/>
      <c r="EJ123" s="268"/>
      <c r="EK123" s="268"/>
      <c r="EL123" s="268"/>
      <c r="EM123" s="268"/>
      <c r="EN123" s="268"/>
      <c r="EO123" s="268"/>
      <c r="EP123" s="268"/>
      <c r="EQ123" s="268"/>
      <c r="ER123" s="268"/>
      <c r="ES123" s="268"/>
      <c r="ET123" s="268"/>
      <c r="EU123" s="268"/>
      <c r="EV123" s="268"/>
      <c r="EW123" s="268"/>
      <c r="EX123" s="268"/>
      <c r="EY123" s="268"/>
      <c r="EZ123" s="268"/>
      <c r="FA123" s="268"/>
      <c r="FB123" s="268"/>
      <c r="FC123" s="268"/>
      <c r="FD123" s="268"/>
      <c r="FE123" s="268"/>
      <c r="FF123" s="268"/>
      <c r="FG123" s="268"/>
      <c r="FH123" s="268"/>
      <c r="FI123" s="268"/>
      <c r="FJ123" s="268"/>
      <c r="FK123" s="268"/>
      <c r="FL123" s="268"/>
      <c r="FM123" s="268"/>
      <c r="FN123" s="268"/>
      <c r="FO123" s="268"/>
      <c r="FP123" s="268"/>
      <c r="FQ123" s="268"/>
      <c r="FR123" s="268"/>
      <c r="FS123" s="268"/>
      <c r="FT123" s="268"/>
      <c r="FU123" s="268"/>
      <c r="FV123" s="268"/>
      <c r="FW123" s="268"/>
      <c r="FX123" s="268"/>
      <c r="FY123" s="268"/>
      <c r="FZ123" s="268"/>
      <c r="GA123" s="268"/>
      <c r="GB123" s="268"/>
      <c r="GC123" s="268"/>
      <c r="GD123" s="268"/>
      <c r="GE123" s="268"/>
      <c r="GF123" s="268"/>
      <c r="GG123" s="268"/>
      <c r="GH123" s="268"/>
      <c r="GI123" s="268"/>
      <c r="GJ123" s="268"/>
      <c r="GK123" s="268"/>
      <c r="GL123" s="268"/>
      <c r="GM123" s="268"/>
      <c r="GN123" s="268"/>
      <c r="GO123" s="268"/>
      <c r="GP123" s="268"/>
      <c r="GQ123" s="268"/>
      <c r="GR123" s="268"/>
      <c r="GS123" s="268"/>
      <c r="GT123" s="268"/>
      <c r="GU123" s="268"/>
      <c r="GV123" s="268"/>
      <c r="GW123" s="268"/>
    </row>
    <row r="124" spans="1:205" s="23" customFormat="1" ht="23.5" x14ac:dyDescent="0.35">
      <c r="A124" s="268"/>
      <c r="B124" s="267"/>
      <c r="C124" s="267"/>
      <c r="D124" s="267"/>
      <c r="E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  <c r="AM124" s="267"/>
      <c r="AN124" s="267"/>
      <c r="AO124" s="267"/>
      <c r="AP124" s="267"/>
      <c r="AQ124" s="267"/>
      <c r="AR124" s="267"/>
      <c r="AS124" s="267"/>
      <c r="AT124" s="267"/>
      <c r="AU124" s="267"/>
      <c r="AV124" s="267"/>
      <c r="AW124" s="267"/>
      <c r="AX124" s="267"/>
      <c r="AY124" s="267"/>
      <c r="AZ124" s="267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8"/>
      <c r="BU124" s="268"/>
      <c r="BV124" s="268"/>
      <c r="BW124" s="268"/>
      <c r="BX124" s="268"/>
      <c r="BY124" s="268"/>
      <c r="BZ124" s="268"/>
      <c r="CA124" s="268"/>
      <c r="CB124" s="268"/>
      <c r="CC124" s="268"/>
      <c r="CD124" s="268"/>
      <c r="CE124" s="268"/>
      <c r="CF124" s="268"/>
      <c r="CG124" s="268"/>
      <c r="CH124" s="268"/>
      <c r="CI124" s="268"/>
      <c r="CJ124" s="268"/>
      <c r="CK124" s="268"/>
      <c r="CL124" s="268"/>
      <c r="CM124" s="268"/>
      <c r="CN124" s="268"/>
      <c r="CO124" s="268"/>
      <c r="CP124" s="268"/>
      <c r="CQ124" s="268"/>
      <c r="CR124" s="268"/>
      <c r="CS124" s="268"/>
      <c r="CT124" s="268"/>
      <c r="CU124" s="268"/>
      <c r="CV124" s="268"/>
      <c r="CW124" s="268"/>
      <c r="CX124" s="268"/>
      <c r="CY124" s="268"/>
      <c r="CZ124" s="268"/>
      <c r="DA124" s="268"/>
      <c r="DB124" s="268"/>
      <c r="DC124" s="268"/>
      <c r="DD124" s="268"/>
      <c r="DE124" s="268"/>
      <c r="DF124" s="268"/>
      <c r="DG124" s="268"/>
      <c r="DH124" s="268"/>
      <c r="DI124" s="268"/>
      <c r="DJ124" s="268"/>
      <c r="DK124" s="268"/>
      <c r="DL124" s="268"/>
      <c r="DM124" s="268"/>
      <c r="DN124" s="268"/>
      <c r="DO124" s="268"/>
      <c r="DP124" s="268"/>
      <c r="DQ124" s="268"/>
      <c r="DR124" s="268"/>
      <c r="DS124" s="268"/>
      <c r="DT124" s="268"/>
      <c r="DU124" s="268"/>
      <c r="DV124" s="268"/>
      <c r="DW124" s="268"/>
      <c r="DX124" s="268"/>
      <c r="DY124" s="268"/>
      <c r="DZ124" s="268"/>
      <c r="EA124" s="268"/>
      <c r="EB124" s="268"/>
      <c r="EC124" s="268"/>
      <c r="ED124" s="268"/>
      <c r="EE124" s="268"/>
      <c r="EF124" s="268"/>
      <c r="EG124" s="268"/>
      <c r="EH124" s="268"/>
      <c r="EI124" s="268"/>
      <c r="EJ124" s="268"/>
      <c r="EK124" s="268"/>
      <c r="EL124" s="268"/>
      <c r="EM124" s="268"/>
      <c r="EN124" s="268"/>
      <c r="EO124" s="268"/>
      <c r="EP124" s="268"/>
      <c r="EQ124" s="268"/>
      <c r="ER124" s="268"/>
      <c r="ES124" s="268"/>
      <c r="ET124" s="268"/>
      <c r="EU124" s="268"/>
      <c r="EV124" s="268"/>
      <c r="EW124" s="268"/>
      <c r="EX124" s="268"/>
      <c r="EY124" s="268"/>
      <c r="EZ124" s="268"/>
      <c r="FA124" s="268"/>
      <c r="FB124" s="268"/>
      <c r="FC124" s="268"/>
      <c r="FD124" s="268"/>
      <c r="FE124" s="268"/>
      <c r="FF124" s="268"/>
      <c r="FG124" s="268"/>
      <c r="FH124" s="268"/>
      <c r="FI124" s="268"/>
      <c r="FJ124" s="268"/>
      <c r="FK124" s="268"/>
      <c r="FL124" s="268"/>
      <c r="FM124" s="268"/>
      <c r="FN124" s="268"/>
      <c r="FO124" s="268"/>
      <c r="FP124" s="268"/>
      <c r="FQ124" s="268"/>
      <c r="FR124" s="268"/>
      <c r="FS124" s="268"/>
      <c r="FT124" s="268"/>
      <c r="FU124" s="268"/>
      <c r="FV124" s="268"/>
      <c r="FW124" s="268"/>
      <c r="FX124" s="268"/>
      <c r="FY124" s="268"/>
      <c r="FZ124" s="268"/>
      <c r="GA124" s="268"/>
      <c r="GB124" s="268"/>
      <c r="GC124" s="268"/>
      <c r="GD124" s="268"/>
      <c r="GE124" s="268"/>
      <c r="GF124" s="268"/>
      <c r="GG124" s="268"/>
      <c r="GH124" s="268"/>
      <c r="GI124" s="268"/>
      <c r="GJ124" s="268"/>
      <c r="GK124" s="268"/>
      <c r="GL124" s="268"/>
      <c r="GM124" s="268"/>
      <c r="GN124" s="268"/>
      <c r="GO124" s="268"/>
      <c r="GP124" s="268"/>
      <c r="GQ124" s="268"/>
      <c r="GR124" s="268"/>
      <c r="GS124" s="268"/>
      <c r="GT124" s="268"/>
      <c r="GU124" s="268"/>
      <c r="GV124" s="268"/>
      <c r="GW124" s="268"/>
    </row>
    <row r="125" spans="1:205" s="23" customFormat="1" ht="23.5" x14ac:dyDescent="0.35">
      <c r="A125" s="268"/>
      <c r="B125" s="267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  <c r="AM125" s="267"/>
      <c r="AN125" s="267"/>
      <c r="AO125" s="267"/>
      <c r="AP125" s="267"/>
      <c r="AQ125" s="267"/>
      <c r="AR125" s="267"/>
      <c r="AS125" s="267"/>
      <c r="AT125" s="267"/>
      <c r="AU125" s="267"/>
      <c r="AV125" s="267"/>
      <c r="AW125" s="267"/>
      <c r="AX125" s="267"/>
      <c r="AY125" s="267"/>
      <c r="AZ125" s="267"/>
      <c r="BA125" s="267"/>
      <c r="BB125" s="267"/>
      <c r="BC125" s="267"/>
      <c r="BD125" s="267"/>
      <c r="BE125" s="267"/>
      <c r="BF125" s="267"/>
      <c r="BG125" s="267"/>
      <c r="BH125" s="267"/>
      <c r="BI125" s="267"/>
      <c r="BJ125" s="267"/>
      <c r="BK125" s="267"/>
      <c r="BL125" s="267"/>
      <c r="BM125" s="267"/>
      <c r="BN125" s="267"/>
      <c r="BO125" s="267"/>
      <c r="BP125" s="267"/>
      <c r="BQ125" s="267"/>
      <c r="BR125" s="267"/>
      <c r="BS125" s="267"/>
      <c r="BT125" s="268"/>
      <c r="BU125" s="268"/>
      <c r="BV125" s="268"/>
      <c r="BW125" s="268"/>
      <c r="BX125" s="268"/>
      <c r="BY125" s="268"/>
      <c r="BZ125" s="268"/>
      <c r="CA125" s="268"/>
      <c r="CB125" s="268"/>
      <c r="CC125" s="268"/>
      <c r="CD125" s="268"/>
      <c r="CE125" s="268"/>
      <c r="CF125" s="268"/>
      <c r="CG125" s="268"/>
      <c r="CH125" s="268"/>
      <c r="CI125" s="268"/>
      <c r="CJ125" s="268"/>
      <c r="CK125" s="268"/>
      <c r="CL125" s="268"/>
      <c r="CM125" s="268"/>
      <c r="CN125" s="268"/>
      <c r="CO125" s="268"/>
      <c r="CP125" s="268"/>
      <c r="CQ125" s="268"/>
      <c r="CR125" s="268"/>
      <c r="CS125" s="268"/>
      <c r="CT125" s="268"/>
      <c r="CU125" s="268"/>
      <c r="CV125" s="268"/>
      <c r="CW125" s="268"/>
      <c r="CX125" s="268"/>
      <c r="CY125" s="268"/>
      <c r="CZ125" s="268"/>
      <c r="DA125" s="268"/>
      <c r="DB125" s="268"/>
      <c r="DC125" s="268"/>
      <c r="DD125" s="268"/>
      <c r="DE125" s="268"/>
      <c r="DF125" s="268"/>
      <c r="DG125" s="268"/>
      <c r="DH125" s="268"/>
      <c r="DI125" s="268"/>
      <c r="DJ125" s="268"/>
      <c r="DK125" s="268"/>
      <c r="DL125" s="268"/>
      <c r="DM125" s="268"/>
      <c r="DN125" s="268"/>
      <c r="DO125" s="268"/>
      <c r="DP125" s="268"/>
      <c r="DQ125" s="268"/>
      <c r="DR125" s="268"/>
      <c r="DS125" s="268"/>
      <c r="DT125" s="268"/>
      <c r="DU125" s="268"/>
      <c r="DV125" s="268"/>
      <c r="DW125" s="268"/>
      <c r="DX125" s="268"/>
      <c r="DY125" s="268"/>
      <c r="DZ125" s="268"/>
      <c r="EA125" s="268"/>
      <c r="EB125" s="268"/>
      <c r="EC125" s="268"/>
      <c r="ED125" s="268"/>
      <c r="EE125" s="268"/>
      <c r="EF125" s="268"/>
      <c r="EG125" s="268"/>
      <c r="EH125" s="268"/>
      <c r="EI125" s="268"/>
      <c r="EJ125" s="268"/>
      <c r="EK125" s="268"/>
      <c r="EL125" s="268"/>
      <c r="EM125" s="268"/>
      <c r="EN125" s="268"/>
      <c r="EO125" s="268"/>
      <c r="EP125" s="268"/>
      <c r="EQ125" s="268"/>
      <c r="ER125" s="268"/>
      <c r="ES125" s="268"/>
      <c r="ET125" s="268"/>
      <c r="EU125" s="268"/>
      <c r="EV125" s="268"/>
      <c r="EW125" s="268"/>
      <c r="EX125" s="268"/>
      <c r="EY125" s="268"/>
      <c r="EZ125" s="268"/>
      <c r="FA125" s="268"/>
      <c r="FB125" s="268"/>
      <c r="FC125" s="268"/>
      <c r="FD125" s="268"/>
      <c r="FE125" s="268"/>
      <c r="FF125" s="268"/>
      <c r="FG125" s="268"/>
      <c r="FH125" s="268"/>
      <c r="FI125" s="268"/>
      <c r="FJ125" s="268"/>
      <c r="FK125" s="268"/>
      <c r="FL125" s="268"/>
      <c r="FM125" s="268"/>
      <c r="FN125" s="268"/>
      <c r="FO125" s="268"/>
      <c r="FP125" s="268"/>
      <c r="FQ125" s="268"/>
      <c r="FR125" s="268"/>
      <c r="FS125" s="268"/>
      <c r="FT125" s="268"/>
      <c r="FU125" s="268"/>
      <c r="FV125" s="268"/>
      <c r="FW125" s="268"/>
      <c r="FX125" s="268"/>
      <c r="FY125" s="268"/>
      <c r="FZ125" s="268"/>
      <c r="GA125" s="268"/>
      <c r="GB125" s="268"/>
      <c r="GC125" s="268"/>
      <c r="GD125" s="268"/>
      <c r="GE125" s="268"/>
      <c r="GF125" s="268"/>
      <c r="GG125" s="268"/>
      <c r="GH125" s="268"/>
      <c r="GI125" s="268"/>
      <c r="GJ125" s="268"/>
      <c r="GK125" s="268"/>
      <c r="GL125" s="268"/>
      <c r="GM125" s="268"/>
      <c r="GN125" s="268"/>
      <c r="GO125" s="268"/>
      <c r="GP125" s="268"/>
      <c r="GQ125" s="268"/>
      <c r="GR125" s="268"/>
      <c r="GS125" s="268"/>
      <c r="GT125" s="268"/>
      <c r="GU125" s="268"/>
      <c r="GV125" s="268"/>
      <c r="GW125" s="268"/>
    </row>
    <row r="126" spans="1:205" s="23" customFormat="1" ht="23.5" x14ac:dyDescent="0.35">
      <c r="A126" s="268"/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I126" s="267"/>
      <c r="AJ126" s="267"/>
      <c r="AK126" s="267"/>
      <c r="AL126" s="267"/>
      <c r="AM126" s="267"/>
      <c r="AN126" s="267"/>
      <c r="AO126" s="267"/>
      <c r="AP126" s="267"/>
      <c r="AQ126" s="267"/>
      <c r="AR126" s="267"/>
      <c r="AS126" s="267"/>
      <c r="AT126" s="267"/>
      <c r="AU126" s="267"/>
      <c r="AV126" s="267"/>
      <c r="AW126" s="267"/>
      <c r="AX126" s="267"/>
      <c r="AY126" s="267"/>
      <c r="AZ126" s="267"/>
      <c r="BA126" s="267"/>
      <c r="BB126" s="267"/>
      <c r="BC126" s="267"/>
      <c r="BD126" s="267"/>
      <c r="BE126" s="267"/>
      <c r="BF126" s="267"/>
      <c r="BG126" s="267"/>
      <c r="BH126" s="267"/>
      <c r="BI126" s="267"/>
      <c r="BJ126" s="267"/>
      <c r="BK126" s="267"/>
      <c r="BL126" s="267"/>
      <c r="BM126" s="267"/>
      <c r="BN126" s="267"/>
      <c r="BO126" s="267"/>
      <c r="BP126" s="267"/>
      <c r="BQ126" s="267"/>
      <c r="BR126" s="267"/>
      <c r="BS126" s="267"/>
      <c r="BT126" s="268"/>
      <c r="BU126" s="268"/>
      <c r="BV126" s="268"/>
      <c r="BW126" s="268"/>
      <c r="BX126" s="268"/>
      <c r="BY126" s="268"/>
      <c r="BZ126" s="268"/>
      <c r="CA126" s="268"/>
      <c r="CB126" s="268"/>
      <c r="CC126" s="268"/>
      <c r="CD126" s="268"/>
      <c r="CE126" s="268"/>
      <c r="CF126" s="268"/>
      <c r="CG126" s="268"/>
      <c r="CH126" s="268"/>
      <c r="CI126" s="268"/>
      <c r="CJ126" s="268"/>
      <c r="CK126" s="268"/>
      <c r="CL126" s="268"/>
      <c r="CM126" s="268"/>
      <c r="CN126" s="268"/>
      <c r="CO126" s="268"/>
      <c r="CP126" s="268"/>
      <c r="CQ126" s="268"/>
      <c r="CR126" s="268"/>
      <c r="CS126" s="268"/>
      <c r="CT126" s="268"/>
      <c r="CU126" s="268"/>
      <c r="CV126" s="268"/>
      <c r="CW126" s="268"/>
      <c r="CX126" s="268"/>
      <c r="CY126" s="268"/>
      <c r="CZ126" s="268"/>
      <c r="DA126" s="268"/>
      <c r="DB126" s="268"/>
      <c r="DC126" s="268"/>
      <c r="DD126" s="268"/>
      <c r="DE126" s="268"/>
      <c r="DF126" s="268"/>
      <c r="DG126" s="268"/>
      <c r="DH126" s="268"/>
      <c r="DI126" s="268"/>
      <c r="DJ126" s="268"/>
      <c r="DK126" s="268"/>
      <c r="DL126" s="268"/>
      <c r="DM126" s="268"/>
      <c r="DN126" s="268"/>
      <c r="DO126" s="268"/>
      <c r="DP126" s="268"/>
      <c r="DQ126" s="268"/>
      <c r="DR126" s="268"/>
      <c r="DS126" s="268"/>
      <c r="DT126" s="268"/>
      <c r="DU126" s="268"/>
      <c r="DV126" s="268"/>
      <c r="DW126" s="268"/>
      <c r="DX126" s="268"/>
      <c r="DY126" s="268"/>
      <c r="DZ126" s="268"/>
      <c r="EA126" s="268"/>
      <c r="EB126" s="268"/>
      <c r="EC126" s="268"/>
      <c r="ED126" s="268"/>
      <c r="EE126" s="268"/>
      <c r="EF126" s="268"/>
      <c r="EG126" s="268"/>
      <c r="EH126" s="268"/>
      <c r="EI126" s="268"/>
      <c r="EJ126" s="268"/>
      <c r="EK126" s="268"/>
      <c r="EL126" s="268"/>
      <c r="EM126" s="268"/>
      <c r="EN126" s="268"/>
      <c r="EO126" s="268"/>
      <c r="EP126" s="268"/>
      <c r="EQ126" s="268"/>
      <c r="ER126" s="268"/>
      <c r="ES126" s="268"/>
      <c r="ET126" s="268"/>
      <c r="EU126" s="268"/>
      <c r="EV126" s="268"/>
      <c r="EW126" s="268"/>
      <c r="EX126" s="268"/>
      <c r="EY126" s="268"/>
      <c r="EZ126" s="268"/>
      <c r="FA126" s="268"/>
      <c r="FB126" s="268"/>
      <c r="FC126" s="268"/>
      <c r="FD126" s="268"/>
      <c r="FE126" s="268"/>
      <c r="FF126" s="268"/>
      <c r="FG126" s="268"/>
      <c r="FH126" s="268"/>
      <c r="FI126" s="268"/>
      <c r="FJ126" s="268"/>
      <c r="FK126" s="268"/>
      <c r="FL126" s="268"/>
      <c r="FM126" s="268"/>
      <c r="FN126" s="268"/>
      <c r="FO126" s="268"/>
      <c r="FP126" s="268"/>
      <c r="FQ126" s="268"/>
      <c r="FR126" s="268"/>
      <c r="FS126" s="268"/>
      <c r="FT126" s="268"/>
      <c r="FU126" s="268"/>
      <c r="FV126" s="268"/>
      <c r="FW126" s="268"/>
      <c r="FX126" s="268"/>
      <c r="FY126" s="268"/>
      <c r="FZ126" s="268"/>
      <c r="GA126" s="268"/>
      <c r="GB126" s="268"/>
      <c r="GC126" s="268"/>
      <c r="GD126" s="268"/>
      <c r="GE126" s="268"/>
      <c r="GF126" s="268"/>
      <c r="GG126" s="268"/>
      <c r="GH126" s="268"/>
      <c r="GI126" s="268"/>
      <c r="GJ126" s="268"/>
      <c r="GK126" s="268"/>
      <c r="GL126" s="268"/>
      <c r="GM126" s="268"/>
      <c r="GN126" s="268"/>
      <c r="GO126" s="268"/>
      <c r="GP126" s="268"/>
      <c r="GQ126" s="268"/>
      <c r="GR126" s="268"/>
      <c r="GS126" s="268"/>
      <c r="GT126" s="268"/>
      <c r="GU126" s="268"/>
      <c r="GV126" s="268"/>
      <c r="GW126" s="268"/>
    </row>
    <row r="127" spans="1:205" s="23" customFormat="1" ht="23.5" x14ac:dyDescent="0.35">
      <c r="A127" s="268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7"/>
      <c r="AZ127" s="267"/>
      <c r="BA127" s="267"/>
      <c r="BB127" s="267"/>
      <c r="BC127" s="267"/>
      <c r="BD127" s="267"/>
      <c r="BE127" s="267"/>
      <c r="BF127" s="267"/>
      <c r="BG127" s="267"/>
      <c r="BH127" s="267"/>
      <c r="BI127" s="267"/>
      <c r="BJ127" s="267"/>
      <c r="BK127" s="267"/>
      <c r="BL127" s="267"/>
      <c r="BM127" s="267"/>
      <c r="BN127" s="267"/>
      <c r="BO127" s="267"/>
      <c r="BP127" s="267"/>
      <c r="BQ127" s="267"/>
      <c r="BR127" s="267"/>
      <c r="BS127" s="267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268"/>
      <c r="CG127" s="268"/>
      <c r="CH127" s="268"/>
      <c r="CI127" s="268"/>
      <c r="CJ127" s="268"/>
      <c r="CK127" s="268"/>
      <c r="CL127" s="268"/>
      <c r="CM127" s="268"/>
      <c r="CN127" s="268"/>
      <c r="CO127" s="268"/>
      <c r="CP127" s="268"/>
      <c r="CQ127" s="268"/>
      <c r="CR127" s="268"/>
      <c r="CS127" s="268"/>
      <c r="CT127" s="268"/>
      <c r="CU127" s="268"/>
      <c r="CV127" s="268"/>
      <c r="CW127" s="268"/>
      <c r="CX127" s="268"/>
      <c r="CY127" s="268"/>
      <c r="CZ127" s="268"/>
      <c r="DA127" s="268"/>
      <c r="DB127" s="268"/>
      <c r="DC127" s="268"/>
      <c r="DD127" s="268"/>
      <c r="DE127" s="268"/>
      <c r="DF127" s="268"/>
      <c r="DG127" s="268"/>
      <c r="DH127" s="268"/>
      <c r="DI127" s="268"/>
      <c r="DJ127" s="268"/>
      <c r="DK127" s="268"/>
      <c r="DL127" s="268"/>
      <c r="DM127" s="268"/>
      <c r="DN127" s="268"/>
      <c r="DO127" s="268"/>
      <c r="DP127" s="268"/>
      <c r="DQ127" s="268"/>
      <c r="DR127" s="268"/>
      <c r="DS127" s="268"/>
      <c r="DT127" s="268"/>
      <c r="DU127" s="268"/>
      <c r="DV127" s="268"/>
      <c r="DW127" s="268"/>
      <c r="DX127" s="268"/>
      <c r="DY127" s="268"/>
      <c r="DZ127" s="268"/>
      <c r="EA127" s="268"/>
      <c r="EB127" s="268"/>
      <c r="EC127" s="268"/>
      <c r="ED127" s="268"/>
      <c r="EE127" s="268"/>
      <c r="EF127" s="268"/>
      <c r="EG127" s="268"/>
      <c r="EH127" s="268"/>
      <c r="EI127" s="268"/>
      <c r="EJ127" s="268"/>
      <c r="EK127" s="268"/>
      <c r="EL127" s="268"/>
      <c r="EM127" s="268"/>
      <c r="EN127" s="268"/>
      <c r="EO127" s="268"/>
      <c r="EP127" s="268"/>
      <c r="EQ127" s="268"/>
      <c r="ER127" s="268"/>
      <c r="ES127" s="268"/>
      <c r="ET127" s="268"/>
      <c r="EU127" s="268"/>
      <c r="EV127" s="268"/>
      <c r="EW127" s="268"/>
      <c r="EX127" s="268"/>
      <c r="EY127" s="268"/>
      <c r="EZ127" s="268"/>
      <c r="FA127" s="268"/>
      <c r="FB127" s="268"/>
      <c r="FC127" s="268"/>
      <c r="FD127" s="268"/>
      <c r="FE127" s="268"/>
      <c r="FF127" s="268"/>
      <c r="FG127" s="268"/>
      <c r="FH127" s="268"/>
      <c r="FI127" s="268"/>
      <c r="FJ127" s="268"/>
      <c r="FK127" s="268"/>
      <c r="FL127" s="268"/>
      <c r="FM127" s="268"/>
      <c r="FN127" s="268"/>
      <c r="FO127" s="268"/>
      <c r="FP127" s="268"/>
      <c r="FQ127" s="268"/>
      <c r="FR127" s="268"/>
      <c r="FS127" s="268"/>
      <c r="FT127" s="268"/>
      <c r="FU127" s="268"/>
      <c r="FV127" s="268"/>
      <c r="FW127" s="268"/>
      <c r="FX127" s="268"/>
      <c r="FY127" s="268"/>
      <c r="FZ127" s="268"/>
      <c r="GA127" s="268"/>
      <c r="GB127" s="268"/>
      <c r="GC127" s="268"/>
      <c r="GD127" s="268"/>
      <c r="GE127" s="268"/>
      <c r="GF127" s="268"/>
      <c r="GG127" s="268"/>
      <c r="GH127" s="268"/>
      <c r="GI127" s="268"/>
      <c r="GJ127" s="268"/>
      <c r="GK127" s="268"/>
      <c r="GL127" s="268"/>
      <c r="GM127" s="268"/>
      <c r="GN127" s="268"/>
      <c r="GO127" s="268"/>
      <c r="GP127" s="268"/>
      <c r="GQ127" s="268"/>
      <c r="GR127" s="268"/>
      <c r="GS127" s="268"/>
      <c r="GT127" s="268"/>
      <c r="GU127" s="268"/>
      <c r="GV127" s="268"/>
      <c r="GW127" s="268"/>
    </row>
    <row r="128" spans="1:205" s="23" customFormat="1" ht="23.5" x14ac:dyDescent="0.35">
      <c r="A128" s="268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  <c r="AM128" s="267"/>
      <c r="AN128" s="267"/>
      <c r="AO128" s="267"/>
      <c r="AP128" s="267"/>
      <c r="AQ128" s="267"/>
      <c r="AR128" s="267"/>
      <c r="AS128" s="267"/>
      <c r="AT128" s="267"/>
      <c r="AU128" s="267"/>
      <c r="AV128" s="267"/>
      <c r="AW128" s="267"/>
      <c r="AX128" s="267"/>
      <c r="AY128" s="267"/>
      <c r="AZ128" s="267"/>
      <c r="BA128" s="267"/>
      <c r="BB128" s="267"/>
      <c r="BC128" s="267"/>
      <c r="BD128" s="267"/>
      <c r="BE128" s="267"/>
      <c r="BF128" s="267"/>
      <c r="BG128" s="267"/>
      <c r="BH128" s="267"/>
      <c r="BI128" s="267"/>
      <c r="BJ128" s="267"/>
      <c r="BK128" s="267"/>
      <c r="BL128" s="267"/>
      <c r="BM128" s="267"/>
      <c r="BN128" s="267"/>
      <c r="BO128" s="267"/>
      <c r="BP128" s="267"/>
      <c r="BQ128" s="267"/>
      <c r="BR128" s="267"/>
      <c r="BS128" s="267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268"/>
      <c r="CG128" s="268"/>
      <c r="CH128" s="268"/>
      <c r="CI128" s="268"/>
      <c r="CJ128" s="268"/>
      <c r="CK128" s="268"/>
      <c r="CL128" s="268"/>
      <c r="CM128" s="268"/>
      <c r="CN128" s="268"/>
      <c r="CO128" s="268"/>
      <c r="CP128" s="268"/>
      <c r="CQ128" s="268"/>
      <c r="CR128" s="268"/>
      <c r="CS128" s="268"/>
      <c r="CT128" s="268"/>
      <c r="CU128" s="268"/>
      <c r="CV128" s="268"/>
      <c r="CW128" s="268"/>
      <c r="CX128" s="268"/>
      <c r="CY128" s="268"/>
      <c r="CZ128" s="268"/>
      <c r="DA128" s="268"/>
      <c r="DB128" s="268"/>
      <c r="DC128" s="268"/>
      <c r="DD128" s="268"/>
      <c r="DE128" s="268"/>
      <c r="DF128" s="268"/>
      <c r="DG128" s="268"/>
      <c r="DH128" s="268"/>
      <c r="DI128" s="268"/>
      <c r="DJ128" s="268"/>
      <c r="DK128" s="268"/>
      <c r="DL128" s="268"/>
      <c r="DM128" s="268"/>
      <c r="DN128" s="268"/>
      <c r="DO128" s="268"/>
      <c r="DP128" s="268"/>
      <c r="DQ128" s="268"/>
      <c r="DR128" s="268"/>
      <c r="DS128" s="268"/>
      <c r="DT128" s="268"/>
      <c r="DU128" s="268"/>
      <c r="DV128" s="268"/>
      <c r="DW128" s="268"/>
      <c r="DX128" s="268"/>
      <c r="DY128" s="268"/>
      <c r="DZ128" s="268"/>
      <c r="EA128" s="268"/>
      <c r="EB128" s="268"/>
      <c r="EC128" s="268"/>
      <c r="ED128" s="268"/>
      <c r="EE128" s="268"/>
      <c r="EF128" s="268"/>
      <c r="EG128" s="268"/>
      <c r="EH128" s="268"/>
      <c r="EI128" s="268"/>
      <c r="EJ128" s="268"/>
      <c r="EK128" s="268"/>
      <c r="EL128" s="268"/>
      <c r="EM128" s="268"/>
      <c r="EN128" s="268"/>
      <c r="EO128" s="268"/>
      <c r="EP128" s="268"/>
      <c r="EQ128" s="268"/>
      <c r="ER128" s="268"/>
      <c r="ES128" s="268"/>
      <c r="ET128" s="268"/>
      <c r="EU128" s="268"/>
      <c r="EV128" s="268"/>
      <c r="EW128" s="268"/>
      <c r="EX128" s="268"/>
      <c r="EY128" s="268"/>
      <c r="EZ128" s="268"/>
      <c r="FA128" s="268"/>
      <c r="FB128" s="268"/>
      <c r="FC128" s="268"/>
      <c r="FD128" s="268"/>
      <c r="FE128" s="268"/>
      <c r="FF128" s="268"/>
      <c r="FG128" s="268"/>
      <c r="FH128" s="268"/>
      <c r="FI128" s="268"/>
      <c r="FJ128" s="268"/>
      <c r="FK128" s="268"/>
      <c r="FL128" s="268"/>
      <c r="FM128" s="268"/>
      <c r="FN128" s="268"/>
      <c r="FO128" s="268"/>
      <c r="FP128" s="268"/>
      <c r="FQ128" s="268"/>
      <c r="FR128" s="268"/>
      <c r="FS128" s="268"/>
      <c r="FT128" s="268"/>
      <c r="FU128" s="268"/>
      <c r="FV128" s="268"/>
      <c r="FW128" s="268"/>
      <c r="FX128" s="268"/>
      <c r="FY128" s="268"/>
      <c r="FZ128" s="268"/>
      <c r="GA128" s="268"/>
      <c r="GB128" s="268"/>
      <c r="GC128" s="268"/>
      <c r="GD128" s="268"/>
      <c r="GE128" s="268"/>
      <c r="GF128" s="268"/>
      <c r="GG128" s="268"/>
      <c r="GH128" s="268"/>
      <c r="GI128" s="268"/>
      <c r="GJ128" s="268"/>
      <c r="GK128" s="268"/>
      <c r="GL128" s="268"/>
      <c r="GM128" s="268"/>
      <c r="GN128" s="268"/>
      <c r="GO128" s="268"/>
      <c r="GP128" s="268"/>
      <c r="GQ128" s="268"/>
      <c r="GR128" s="268"/>
      <c r="GS128" s="268"/>
      <c r="GT128" s="268"/>
      <c r="GU128" s="268"/>
      <c r="GV128" s="268"/>
      <c r="GW128" s="268"/>
    </row>
    <row r="129" spans="1:205" s="23" customFormat="1" ht="23.5" x14ac:dyDescent="0.35">
      <c r="A129" s="268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  <c r="AU129" s="267"/>
      <c r="AV129" s="267"/>
      <c r="AW129" s="267"/>
      <c r="AX129" s="267"/>
      <c r="AY129" s="267"/>
      <c r="AZ129" s="267"/>
      <c r="BA129" s="267"/>
      <c r="BB129" s="267"/>
      <c r="BC129" s="267"/>
      <c r="BD129" s="267"/>
      <c r="BE129" s="267"/>
      <c r="BF129" s="267"/>
      <c r="BG129" s="267"/>
      <c r="BH129" s="267"/>
      <c r="BI129" s="267"/>
      <c r="BJ129" s="267"/>
      <c r="BK129" s="267"/>
      <c r="BL129" s="267"/>
      <c r="BM129" s="267"/>
      <c r="BN129" s="267"/>
      <c r="BO129" s="267"/>
      <c r="BP129" s="267"/>
      <c r="BQ129" s="267"/>
      <c r="BR129" s="267"/>
      <c r="BS129" s="267"/>
      <c r="BT129" s="268"/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268"/>
      <c r="CG129" s="268"/>
      <c r="CH129" s="268"/>
      <c r="CI129" s="268"/>
      <c r="CJ129" s="268"/>
      <c r="CK129" s="268"/>
      <c r="CL129" s="268"/>
      <c r="CM129" s="268"/>
      <c r="CN129" s="268"/>
      <c r="CO129" s="268"/>
      <c r="CP129" s="268"/>
      <c r="CQ129" s="268"/>
      <c r="CR129" s="268"/>
      <c r="CS129" s="268"/>
      <c r="CT129" s="268"/>
      <c r="CU129" s="268"/>
      <c r="CV129" s="268"/>
      <c r="CW129" s="268"/>
      <c r="CX129" s="268"/>
      <c r="CY129" s="268"/>
      <c r="CZ129" s="268"/>
      <c r="DA129" s="268"/>
      <c r="DB129" s="268"/>
      <c r="DC129" s="268"/>
      <c r="DD129" s="268"/>
      <c r="DE129" s="268"/>
      <c r="DF129" s="268"/>
      <c r="DG129" s="268"/>
      <c r="DH129" s="268"/>
      <c r="DI129" s="268"/>
      <c r="DJ129" s="268"/>
      <c r="DK129" s="268"/>
      <c r="DL129" s="268"/>
      <c r="DM129" s="268"/>
      <c r="DN129" s="268"/>
      <c r="DO129" s="268"/>
      <c r="DP129" s="268"/>
      <c r="DQ129" s="268"/>
      <c r="DR129" s="268"/>
      <c r="DS129" s="268"/>
      <c r="DT129" s="268"/>
      <c r="DU129" s="268"/>
      <c r="DV129" s="268"/>
      <c r="DW129" s="268"/>
      <c r="DX129" s="268"/>
      <c r="DY129" s="268"/>
      <c r="DZ129" s="268"/>
      <c r="EA129" s="268"/>
      <c r="EB129" s="268"/>
      <c r="EC129" s="268"/>
      <c r="ED129" s="268"/>
      <c r="EE129" s="268"/>
      <c r="EF129" s="268"/>
      <c r="EG129" s="268"/>
      <c r="EH129" s="268"/>
      <c r="EI129" s="268"/>
      <c r="EJ129" s="268"/>
      <c r="EK129" s="268"/>
      <c r="EL129" s="268"/>
      <c r="EM129" s="268"/>
      <c r="EN129" s="268"/>
      <c r="EO129" s="268"/>
      <c r="EP129" s="268"/>
      <c r="EQ129" s="268"/>
      <c r="ER129" s="268"/>
      <c r="ES129" s="268"/>
      <c r="ET129" s="268"/>
      <c r="EU129" s="268"/>
      <c r="EV129" s="268"/>
      <c r="EW129" s="268"/>
      <c r="EX129" s="268"/>
      <c r="EY129" s="268"/>
      <c r="EZ129" s="268"/>
      <c r="FA129" s="268"/>
      <c r="FB129" s="268"/>
      <c r="FC129" s="268"/>
      <c r="FD129" s="268"/>
      <c r="FE129" s="268"/>
      <c r="FF129" s="268"/>
      <c r="FG129" s="268"/>
      <c r="FH129" s="268"/>
      <c r="FI129" s="268"/>
      <c r="FJ129" s="268"/>
      <c r="FK129" s="268"/>
      <c r="FL129" s="268"/>
      <c r="FM129" s="268"/>
      <c r="FN129" s="268"/>
      <c r="FO129" s="268"/>
      <c r="FP129" s="268"/>
      <c r="FQ129" s="268"/>
      <c r="FR129" s="268"/>
      <c r="FS129" s="268"/>
      <c r="FT129" s="268"/>
      <c r="FU129" s="268"/>
      <c r="FV129" s="268"/>
      <c r="FW129" s="268"/>
      <c r="FX129" s="268"/>
      <c r="FY129" s="268"/>
      <c r="FZ129" s="268"/>
      <c r="GA129" s="268"/>
      <c r="GB129" s="268"/>
      <c r="GC129" s="268"/>
      <c r="GD129" s="268"/>
      <c r="GE129" s="268"/>
      <c r="GF129" s="268"/>
      <c r="GG129" s="268"/>
      <c r="GH129" s="268"/>
      <c r="GI129" s="268"/>
      <c r="GJ129" s="268"/>
      <c r="GK129" s="268"/>
      <c r="GL129" s="268"/>
      <c r="GM129" s="268"/>
      <c r="GN129" s="268"/>
      <c r="GO129" s="268"/>
      <c r="GP129" s="268"/>
      <c r="GQ129" s="268"/>
      <c r="GR129" s="268"/>
      <c r="GS129" s="268"/>
      <c r="GT129" s="268"/>
      <c r="GU129" s="268"/>
      <c r="GV129" s="268"/>
      <c r="GW129" s="268"/>
    </row>
    <row r="130" spans="1:205" s="23" customFormat="1" ht="23.5" x14ac:dyDescent="0.35">
      <c r="A130" s="268"/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7"/>
      <c r="AZ130" s="267"/>
      <c r="BA130" s="267"/>
      <c r="BB130" s="267"/>
      <c r="BC130" s="267"/>
      <c r="BD130" s="267"/>
      <c r="BE130" s="267"/>
      <c r="BF130" s="267"/>
      <c r="BG130" s="267"/>
      <c r="BH130" s="267"/>
      <c r="BI130" s="267"/>
      <c r="BJ130" s="267"/>
      <c r="BK130" s="267"/>
      <c r="BL130" s="267"/>
      <c r="BM130" s="267"/>
      <c r="BN130" s="267"/>
      <c r="BO130" s="267"/>
      <c r="BP130" s="267"/>
      <c r="BQ130" s="267"/>
      <c r="BR130" s="267"/>
      <c r="BS130" s="267"/>
      <c r="BT130" s="268"/>
      <c r="BU130" s="268"/>
      <c r="BV130" s="268"/>
      <c r="BW130" s="268"/>
      <c r="BX130" s="268"/>
      <c r="BY130" s="268"/>
      <c r="BZ130" s="268"/>
      <c r="CA130" s="268"/>
      <c r="CB130" s="268"/>
      <c r="CC130" s="268"/>
      <c r="CD130" s="268"/>
      <c r="CE130" s="268"/>
      <c r="CF130" s="268"/>
      <c r="CG130" s="268"/>
      <c r="CH130" s="268"/>
      <c r="CI130" s="268"/>
      <c r="CJ130" s="268"/>
      <c r="CK130" s="268"/>
      <c r="CL130" s="268"/>
      <c r="CM130" s="268"/>
      <c r="CN130" s="268"/>
      <c r="CO130" s="268"/>
      <c r="CP130" s="268"/>
      <c r="CQ130" s="268"/>
      <c r="CR130" s="268"/>
      <c r="CS130" s="268"/>
      <c r="CT130" s="268"/>
      <c r="CU130" s="268"/>
      <c r="CV130" s="268"/>
      <c r="CW130" s="268"/>
      <c r="CX130" s="268"/>
      <c r="CY130" s="268"/>
      <c r="CZ130" s="268"/>
      <c r="DA130" s="268"/>
      <c r="DB130" s="268"/>
      <c r="DC130" s="268"/>
      <c r="DD130" s="268"/>
      <c r="DE130" s="268"/>
      <c r="DF130" s="268"/>
      <c r="DG130" s="268"/>
      <c r="DH130" s="268"/>
      <c r="DI130" s="268"/>
      <c r="DJ130" s="268"/>
      <c r="DK130" s="268"/>
      <c r="DL130" s="268"/>
      <c r="DM130" s="268"/>
      <c r="DN130" s="268"/>
      <c r="DO130" s="268"/>
      <c r="DP130" s="268"/>
      <c r="DQ130" s="268"/>
      <c r="DR130" s="268"/>
      <c r="DS130" s="268"/>
      <c r="DT130" s="268"/>
      <c r="DU130" s="268"/>
      <c r="DV130" s="268"/>
      <c r="DW130" s="268"/>
      <c r="DX130" s="268"/>
      <c r="DY130" s="268"/>
      <c r="DZ130" s="268"/>
      <c r="EA130" s="268"/>
      <c r="EB130" s="268"/>
      <c r="EC130" s="268"/>
      <c r="ED130" s="268"/>
      <c r="EE130" s="268"/>
      <c r="EF130" s="268"/>
      <c r="EG130" s="268"/>
      <c r="EH130" s="268"/>
      <c r="EI130" s="268"/>
      <c r="EJ130" s="268"/>
      <c r="EK130" s="268"/>
      <c r="EL130" s="268"/>
      <c r="EM130" s="268"/>
      <c r="EN130" s="268"/>
      <c r="EO130" s="268"/>
      <c r="EP130" s="268"/>
      <c r="EQ130" s="268"/>
      <c r="ER130" s="268"/>
      <c r="ES130" s="268"/>
      <c r="ET130" s="268"/>
      <c r="EU130" s="268"/>
      <c r="EV130" s="268"/>
      <c r="EW130" s="268"/>
      <c r="EX130" s="268"/>
      <c r="EY130" s="268"/>
      <c r="EZ130" s="268"/>
      <c r="FA130" s="268"/>
      <c r="FB130" s="268"/>
      <c r="FC130" s="268"/>
      <c r="FD130" s="268"/>
      <c r="FE130" s="268"/>
      <c r="FF130" s="268"/>
      <c r="FG130" s="268"/>
      <c r="FH130" s="268"/>
      <c r="FI130" s="268"/>
      <c r="FJ130" s="268"/>
      <c r="FK130" s="268"/>
      <c r="FL130" s="268"/>
      <c r="FM130" s="268"/>
      <c r="FN130" s="268"/>
      <c r="FO130" s="268"/>
      <c r="FP130" s="268"/>
      <c r="FQ130" s="268"/>
      <c r="FR130" s="268"/>
      <c r="FS130" s="268"/>
      <c r="FT130" s="268"/>
      <c r="FU130" s="268"/>
      <c r="FV130" s="268"/>
      <c r="FW130" s="268"/>
      <c r="FX130" s="268"/>
      <c r="FY130" s="268"/>
      <c r="FZ130" s="268"/>
      <c r="GA130" s="268"/>
      <c r="GB130" s="268"/>
      <c r="GC130" s="268"/>
      <c r="GD130" s="268"/>
      <c r="GE130" s="268"/>
      <c r="GF130" s="268"/>
      <c r="GG130" s="268"/>
      <c r="GH130" s="268"/>
      <c r="GI130" s="268"/>
      <c r="GJ130" s="268"/>
      <c r="GK130" s="268"/>
      <c r="GL130" s="268"/>
      <c r="GM130" s="268"/>
      <c r="GN130" s="268"/>
      <c r="GO130" s="268"/>
      <c r="GP130" s="268"/>
      <c r="GQ130" s="268"/>
      <c r="GR130" s="268"/>
      <c r="GS130" s="268"/>
      <c r="GT130" s="268"/>
      <c r="GU130" s="268"/>
      <c r="GV130" s="268"/>
      <c r="GW130" s="268"/>
    </row>
    <row r="131" spans="1:205" s="23" customFormat="1" ht="23.5" x14ac:dyDescent="0.35">
      <c r="A131" s="268"/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7"/>
      <c r="AZ131" s="267"/>
      <c r="BA131" s="267"/>
      <c r="BB131" s="267"/>
      <c r="BC131" s="267"/>
      <c r="BD131" s="267"/>
      <c r="BE131" s="267"/>
      <c r="BF131" s="267"/>
      <c r="BG131" s="267"/>
      <c r="BH131" s="267"/>
      <c r="BI131" s="267"/>
      <c r="BJ131" s="267"/>
      <c r="BK131" s="267"/>
      <c r="BL131" s="267"/>
      <c r="BM131" s="267"/>
      <c r="BN131" s="267"/>
      <c r="BO131" s="267"/>
      <c r="BP131" s="267"/>
      <c r="BQ131" s="267"/>
      <c r="BR131" s="267"/>
      <c r="BS131" s="267"/>
      <c r="BT131" s="268"/>
      <c r="BU131" s="268"/>
      <c r="BV131" s="268"/>
      <c r="BW131" s="268"/>
      <c r="BX131" s="268"/>
      <c r="BY131" s="268"/>
      <c r="BZ131" s="268"/>
      <c r="CA131" s="268"/>
      <c r="CB131" s="268"/>
      <c r="CC131" s="268"/>
      <c r="CD131" s="268"/>
      <c r="CE131" s="268"/>
      <c r="CF131" s="268"/>
      <c r="CG131" s="268"/>
      <c r="CH131" s="268"/>
      <c r="CI131" s="268"/>
      <c r="CJ131" s="268"/>
      <c r="CK131" s="268"/>
      <c r="CL131" s="268"/>
      <c r="CM131" s="268"/>
      <c r="CN131" s="268"/>
      <c r="CO131" s="268"/>
      <c r="CP131" s="268"/>
      <c r="CQ131" s="268"/>
      <c r="CR131" s="268"/>
      <c r="CS131" s="268"/>
      <c r="CT131" s="268"/>
      <c r="CU131" s="268"/>
      <c r="CV131" s="268"/>
      <c r="CW131" s="268"/>
      <c r="CX131" s="268"/>
      <c r="CY131" s="268"/>
      <c r="CZ131" s="268"/>
      <c r="DA131" s="268"/>
      <c r="DB131" s="268"/>
      <c r="DC131" s="268"/>
      <c r="DD131" s="268"/>
      <c r="DE131" s="268"/>
      <c r="DF131" s="268"/>
      <c r="DG131" s="268"/>
      <c r="DH131" s="268"/>
      <c r="DI131" s="268"/>
      <c r="DJ131" s="268"/>
      <c r="DK131" s="268"/>
      <c r="DL131" s="268"/>
      <c r="DM131" s="268"/>
      <c r="DN131" s="268"/>
      <c r="DO131" s="268"/>
      <c r="DP131" s="268"/>
      <c r="DQ131" s="268"/>
      <c r="DR131" s="268"/>
      <c r="DS131" s="268"/>
      <c r="DT131" s="268"/>
      <c r="DU131" s="268"/>
      <c r="DV131" s="268"/>
      <c r="DW131" s="268"/>
      <c r="DX131" s="268"/>
      <c r="DY131" s="268"/>
      <c r="DZ131" s="268"/>
      <c r="EA131" s="268"/>
      <c r="EB131" s="268"/>
      <c r="EC131" s="268"/>
      <c r="ED131" s="268"/>
      <c r="EE131" s="268"/>
      <c r="EF131" s="268"/>
      <c r="EG131" s="268"/>
      <c r="EH131" s="268"/>
      <c r="EI131" s="268"/>
      <c r="EJ131" s="268"/>
      <c r="EK131" s="268"/>
      <c r="EL131" s="268"/>
      <c r="EM131" s="268"/>
      <c r="EN131" s="268"/>
      <c r="EO131" s="268"/>
      <c r="EP131" s="268"/>
      <c r="EQ131" s="268"/>
      <c r="ER131" s="268"/>
      <c r="ES131" s="268"/>
      <c r="ET131" s="268"/>
      <c r="EU131" s="268"/>
      <c r="EV131" s="268"/>
      <c r="EW131" s="268"/>
      <c r="EX131" s="268"/>
      <c r="EY131" s="268"/>
      <c r="EZ131" s="268"/>
      <c r="FA131" s="268"/>
      <c r="FB131" s="268"/>
      <c r="FC131" s="268"/>
      <c r="FD131" s="268"/>
      <c r="FE131" s="268"/>
      <c r="FF131" s="268"/>
      <c r="FG131" s="268"/>
      <c r="FH131" s="268"/>
      <c r="FI131" s="268"/>
      <c r="FJ131" s="268"/>
      <c r="FK131" s="268"/>
      <c r="FL131" s="268"/>
      <c r="FM131" s="268"/>
      <c r="FN131" s="268"/>
      <c r="FO131" s="268"/>
      <c r="FP131" s="268"/>
      <c r="FQ131" s="268"/>
      <c r="FR131" s="268"/>
      <c r="FS131" s="268"/>
      <c r="FT131" s="268"/>
      <c r="FU131" s="268"/>
      <c r="FV131" s="268"/>
      <c r="FW131" s="268"/>
      <c r="FX131" s="268"/>
      <c r="FY131" s="268"/>
      <c r="FZ131" s="268"/>
      <c r="GA131" s="268"/>
      <c r="GB131" s="268"/>
      <c r="GC131" s="268"/>
      <c r="GD131" s="268"/>
      <c r="GE131" s="268"/>
      <c r="GF131" s="268"/>
      <c r="GG131" s="268"/>
      <c r="GH131" s="268"/>
      <c r="GI131" s="268"/>
      <c r="GJ131" s="268"/>
      <c r="GK131" s="268"/>
      <c r="GL131" s="268"/>
      <c r="GM131" s="268"/>
      <c r="GN131" s="268"/>
      <c r="GO131" s="268"/>
      <c r="GP131" s="268"/>
      <c r="GQ131" s="268"/>
      <c r="GR131" s="268"/>
      <c r="GS131" s="268"/>
      <c r="GT131" s="268"/>
      <c r="GU131" s="268"/>
      <c r="GV131" s="268"/>
      <c r="GW131" s="268"/>
    </row>
    <row r="132" spans="1:205" s="23" customFormat="1" ht="23.5" x14ac:dyDescent="0.35">
      <c r="A132" s="268"/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7"/>
      <c r="AZ132" s="267"/>
      <c r="BA132" s="267"/>
      <c r="BB132" s="267"/>
      <c r="BC132" s="267"/>
      <c r="BD132" s="267"/>
      <c r="BE132" s="267"/>
      <c r="BF132" s="267"/>
      <c r="BG132" s="267"/>
      <c r="BH132" s="267"/>
      <c r="BI132" s="267"/>
      <c r="BJ132" s="267"/>
      <c r="BK132" s="267"/>
      <c r="BL132" s="267"/>
      <c r="BM132" s="267"/>
      <c r="BN132" s="267"/>
      <c r="BO132" s="267"/>
      <c r="BP132" s="267"/>
      <c r="BQ132" s="267"/>
      <c r="BR132" s="267"/>
      <c r="BS132" s="267"/>
      <c r="BT132" s="268"/>
      <c r="BU132" s="268"/>
      <c r="BV132" s="268"/>
      <c r="BW132" s="268"/>
      <c r="BX132" s="268"/>
      <c r="BY132" s="268"/>
      <c r="BZ132" s="268"/>
      <c r="CA132" s="268"/>
      <c r="CB132" s="268"/>
      <c r="CC132" s="268"/>
      <c r="CD132" s="268"/>
      <c r="CE132" s="268"/>
      <c r="CF132" s="268"/>
      <c r="CG132" s="268"/>
      <c r="CH132" s="268"/>
      <c r="CI132" s="268"/>
      <c r="CJ132" s="268"/>
      <c r="CK132" s="268"/>
      <c r="CL132" s="268"/>
      <c r="CM132" s="268"/>
      <c r="CN132" s="268"/>
      <c r="CO132" s="268"/>
      <c r="CP132" s="268"/>
      <c r="CQ132" s="268"/>
      <c r="CR132" s="268"/>
      <c r="CS132" s="268"/>
      <c r="CT132" s="268"/>
      <c r="CU132" s="268"/>
      <c r="CV132" s="268"/>
      <c r="CW132" s="268"/>
      <c r="CX132" s="268"/>
      <c r="CY132" s="268"/>
      <c r="CZ132" s="268"/>
      <c r="DA132" s="268"/>
      <c r="DB132" s="268"/>
      <c r="DC132" s="268"/>
      <c r="DD132" s="268"/>
      <c r="DE132" s="268"/>
      <c r="DF132" s="268"/>
      <c r="DG132" s="268"/>
      <c r="DH132" s="268"/>
      <c r="DI132" s="268"/>
      <c r="DJ132" s="268"/>
      <c r="DK132" s="268"/>
      <c r="DL132" s="268"/>
      <c r="DM132" s="268"/>
      <c r="DN132" s="268"/>
      <c r="DO132" s="268"/>
      <c r="DP132" s="268"/>
      <c r="DQ132" s="268"/>
      <c r="DR132" s="268"/>
      <c r="DS132" s="268"/>
      <c r="DT132" s="268"/>
      <c r="DU132" s="268"/>
      <c r="DV132" s="268"/>
      <c r="DW132" s="268"/>
      <c r="DX132" s="268"/>
      <c r="DY132" s="268"/>
      <c r="DZ132" s="268"/>
      <c r="EA132" s="268"/>
      <c r="EB132" s="268"/>
      <c r="EC132" s="268"/>
      <c r="ED132" s="268"/>
      <c r="EE132" s="268"/>
      <c r="EF132" s="268"/>
      <c r="EG132" s="268"/>
      <c r="EH132" s="268"/>
      <c r="EI132" s="268"/>
      <c r="EJ132" s="268"/>
      <c r="EK132" s="268"/>
      <c r="EL132" s="268"/>
      <c r="EM132" s="268"/>
      <c r="EN132" s="268"/>
      <c r="EO132" s="268"/>
      <c r="EP132" s="268"/>
      <c r="EQ132" s="268"/>
      <c r="ER132" s="268"/>
      <c r="ES132" s="268"/>
      <c r="ET132" s="268"/>
      <c r="EU132" s="268"/>
      <c r="EV132" s="268"/>
      <c r="EW132" s="268"/>
      <c r="EX132" s="268"/>
      <c r="EY132" s="268"/>
      <c r="EZ132" s="268"/>
      <c r="FA132" s="268"/>
      <c r="FB132" s="268"/>
      <c r="FC132" s="268"/>
      <c r="FD132" s="268"/>
      <c r="FE132" s="268"/>
      <c r="FF132" s="268"/>
      <c r="FG132" s="268"/>
      <c r="FH132" s="268"/>
      <c r="FI132" s="268"/>
      <c r="FJ132" s="268"/>
      <c r="FK132" s="268"/>
      <c r="FL132" s="268"/>
      <c r="FM132" s="268"/>
      <c r="FN132" s="268"/>
      <c r="FO132" s="268"/>
      <c r="FP132" s="268"/>
      <c r="FQ132" s="268"/>
      <c r="FR132" s="268"/>
      <c r="FS132" s="268"/>
      <c r="FT132" s="268"/>
      <c r="FU132" s="268"/>
      <c r="FV132" s="268"/>
      <c r="FW132" s="268"/>
      <c r="FX132" s="268"/>
      <c r="FY132" s="268"/>
      <c r="FZ132" s="268"/>
      <c r="GA132" s="268"/>
      <c r="GB132" s="268"/>
      <c r="GC132" s="268"/>
      <c r="GD132" s="268"/>
      <c r="GE132" s="268"/>
      <c r="GF132" s="268"/>
      <c r="GG132" s="268"/>
      <c r="GH132" s="268"/>
      <c r="GI132" s="268"/>
      <c r="GJ132" s="268"/>
      <c r="GK132" s="268"/>
      <c r="GL132" s="268"/>
      <c r="GM132" s="268"/>
      <c r="GN132" s="268"/>
      <c r="GO132" s="268"/>
      <c r="GP132" s="268"/>
      <c r="GQ132" s="268"/>
      <c r="GR132" s="268"/>
      <c r="GS132" s="268"/>
      <c r="GT132" s="268"/>
      <c r="GU132" s="268"/>
      <c r="GV132" s="268"/>
      <c r="GW132" s="268"/>
    </row>
    <row r="133" spans="1:205" s="23" customFormat="1" ht="23.5" x14ac:dyDescent="0.35">
      <c r="A133" s="268"/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  <c r="BA133" s="267"/>
      <c r="BB133" s="267"/>
      <c r="BC133" s="267"/>
      <c r="BD133" s="267"/>
      <c r="BE133" s="267"/>
      <c r="BF133" s="267"/>
      <c r="BG133" s="267"/>
      <c r="BH133" s="267"/>
      <c r="BI133" s="267"/>
      <c r="BJ133" s="267"/>
      <c r="BK133" s="267"/>
      <c r="BL133" s="267"/>
      <c r="BM133" s="267"/>
      <c r="BN133" s="267"/>
      <c r="BO133" s="267"/>
      <c r="BP133" s="267"/>
      <c r="BQ133" s="267"/>
      <c r="BR133" s="267"/>
      <c r="BS133" s="267"/>
      <c r="BT133" s="268"/>
      <c r="BU133" s="268"/>
      <c r="BV133" s="268"/>
      <c r="BW133" s="268"/>
      <c r="BX133" s="268"/>
      <c r="BY133" s="268"/>
      <c r="BZ133" s="268"/>
      <c r="CA133" s="268"/>
      <c r="CB133" s="268"/>
      <c r="CC133" s="268"/>
      <c r="CD133" s="268"/>
      <c r="CE133" s="268"/>
      <c r="CF133" s="268"/>
      <c r="CG133" s="268"/>
      <c r="CH133" s="268"/>
      <c r="CI133" s="268"/>
      <c r="CJ133" s="268"/>
      <c r="CK133" s="268"/>
      <c r="CL133" s="268"/>
      <c r="CM133" s="268"/>
      <c r="CN133" s="268"/>
      <c r="CO133" s="268"/>
      <c r="CP133" s="268"/>
      <c r="CQ133" s="268"/>
      <c r="CR133" s="268"/>
      <c r="CS133" s="268"/>
      <c r="CT133" s="268"/>
      <c r="CU133" s="268"/>
      <c r="CV133" s="268"/>
      <c r="CW133" s="268"/>
      <c r="CX133" s="268"/>
      <c r="CY133" s="268"/>
      <c r="CZ133" s="268"/>
      <c r="DA133" s="268"/>
      <c r="DB133" s="268"/>
      <c r="DC133" s="268"/>
      <c r="DD133" s="268"/>
      <c r="DE133" s="268"/>
      <c r="DF133" s="268"/>
      <c r="DG133" s="268"/>
      <c r="DH133" s="268"/>
      <c r="DI133" s="268"/>
      <c r="DJ133" s="268"/>
      <c r="DK133" s="268"/>
      <c r="DL133" s="268"/>
      <c r="DM133" s="268"/>
      <c r="DN133" s="268"/>
      <c r="DO133" s="268"/>
      <c r="DP133" s="268"/>
      <c r="DQ133" s="268"/>
      <c r="DR133" s="268"/>
      <c r="DS133" s="268"/>
      <c r="DT133" s="268"/>
      <c r="DU133" s="268"/>
      <c r="DV133" s="268"/>
      <c r="DW133" s="268"/>
      <c r="DX133" s="268"/>
      <c r="DY133" s="268"/>
      <c r="DZ133" s="268"/>
      <c r="EA133" s="268"/>
      <c r="EB133" s="268"/>
      <c r="EC133" s="268"/>
      <c r="ED133" s="268"/>
      <c r="EE133" s="268"/>
      <c r="EF133" s="268"/>
      <c r="EG133" s="268"/>
      <c r="EH133" s="268"/>
      <c r="EI133" s="268"/>
      <c r="EJ133" s="268"/>
      <c r="EK133" s="268"/>
      <c r="EL133" s="268"/>
      <c r="EM133" s="268"/>
      <c r="EN133" s="268"/>
      <c r="EO133" s="268"/>
      <c r="EP133" s="268"/>
      <c r="EQ133" s="268"/>
      <c r="ER133" s="268"/>
      <c r="ES133" s="268"/>
      <c r="ET133" s="268"/>
      <c r="EU133" s="268"/>
      <c r="EV133" s="268"/>
      <c r="EW133" s="268"/>
      <c r="EX133" s="268"/>
      <c r="EY133" s="268"/>
      <c r="EZ133" s="268"/>
      <c r="FA133" s="268"/>
      <c r="FB133" s="268"/>
      <c r="FC133" s="268"/>
      <c r="FD133" s="268"/>
      <c r="FE133" s="268"/>
      <c r="FF133" s="268"/>
      <c r="FG133" s="268"/>
      <c r="FH133" s="268"/>
      <c r="FI133" s="268"/>
      <c r="FJ133" s="268"/>
      <c r="FK133" s="268"/>
      <c r="FL133" s="268"/>
      <c r="FM133" s="268"/>
      <c r="FN133" s="268"/>
      <c r="FO133" s="268"/>
      <c r="FP133" s="268"/>
      <c r="FQ133" s="268"/>
      <c r="FR133" s="268"/>
      <c r="FS133" s="268"/>
      <c r="FT133" s="268"/>
      <c r="FU133" s="268"/>
      <c r="FV133" s="268"/>
      <c r="FW133" s="268"/>
      <c r="FX133" s="268"/>
      <c r="FY133" s="268"/>
      <c r="FZ133" s="268"/>
      <c r="GA133" s="268"/>
      <c r="GB133" s="268"/>
      <c r="GC133" s="268"/>
      <c r="GD133" s="268"/>
      <c r="GE133" s="268"/>
      <c r="GF133" s="268"/>
      <c r="GG133" s="268"/>
      <c r="GH133" s="268"/>
      <c r="GI133" s="268"/>
      <c r="GJ133" s="268"/>
      <c r="GK133" s="268"/>
      <c r="GL133" s="268"/>
      <c r="GM133" s="268"/>
      <c r="GN133" s="268"/>
      <c r="GO133" s="268"/>
      <c r="GP133" s="268"/>
      <c r="GQ133" s="268"/>
      <c r="GR133" s="268"/>
      <c r="GS133" s="268"/>
      <c r="GT133" s="268"/>
      <c r="GU133" s="268"/>
      <c r="GV133" s="268"/>
      <c r="GW133" s="268"/>
    </row>
    <row r="134" spans="1:205" s="23" customFormat="1" ht="23.5" x14ac:dyDescent="0.35">
      <c r="A134" s="268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  <c r="AU134" s="267"/>
      <c r="AV134" s="267"/>
      <c r="AW134" s="267"/>
      <c r="AX134" s="267"/>
      <c r="AY134" s="267"/>
      <c r="AZ134" s="267"/>
      <c r="BA134" s="267"/>
      <c r="BB134" s="267"/>
      <c r="BC134" s="267"/>
      <c r="BD134" s="267"/>
      <c r="BE134" s="267"/>
      <c r="BF134" s="267"/>
      <c r="BG134" s="267"/>
      <c r="BH134" s="267"/>
      <c r="BI134" s="267"/>
      <c r="BJ134" s="267"/>
      <c r="BK134" s="267"/>
      <c r="BL134" s="267"/>
      <c r="BM134" s="267"/>
      <c r="BN134" s="267"/>
      <c r="BO134" s="267"/>
      <c r="BP134" s="267"/>
      <c r="BQ134" s="267"/>
      <c r="BR134" s="267"/>
      <c r="BS134" s="267"/>
      <c r="BT134" s="268"/>
      <c r="BU134" s="268"/>
      <c r="BV134" s="268"/>
      <c r="BW134" s="268"/>
      <c r="BX134" s="268"/>
      <c r="BY134" s="268"/>
      <c r="BZ134" s="268"/>
      <c r="CA134" s="268"/>
      <c r="CB134" s="268"/>
      <c r="CC134" s="268"/>
      <c r="CD134" s="268"/>
      <c r="CE134" s="268"/>
      <c r="CF134" s="268"/>
      <c r="CG134" s="268"/>
      <c r="CH134" s="268"/>
      <c r="CI134" s="268"/>
      <c r="CJ134" s="268"/>
      <c r="CK134" s="268"/>
      <c r="CL134" s="268"/>
      <c r="CM134" s="268"/>
      <c r="CN134" s="268"/>
      <c r="CO134" s="268"/>
      <c r="CP134" s="268"/>
      <c r="CQ134" s="268"/>
      <c r="CR134" s="268"/>
      <c r="CS134" s="268"/>
      <c r="CT134" s="268"/>
      <c r="CU134" s="268"/>
      <c r="CV134" s="268"/>
      <c r="CW134" s="268"/>
      <c r="CX134" s="268"/>
      <c r="CY134" s="268"/>
      <c r="CZ134" s="268"/>
      <c r="DA134" s="268"/>
      <c r="DB134" s="268"/>
      <c r="DC134" s="268"/>
      <c r="DD134" s="268"/>
      <c r="DE134" s="268"/>
      <c r="DF134" s="268"/>
      <c r="DG134" s="268"/>
      <c r="DH134" s="268"/>
      <c r="DI134" s="268"/>
      <c r="DJ134" s="268"/>
      <c r="DK134" s="268"/>
      <c r="DL134" s="268"/>
      <c r="DM134" s="268"/>
      <c r="DN134" s="268"/>
      <c r="DO134" s="268"/>
      <c r="DP134" s="268"/>
      <c r="DQ134" s="268"/>
      <c r="DR134" s="268"/>
      <c r="DS134" s="268"/>
      <c r="DT134" s="268"/>
      <c r="DU134" s="268"/>
      <c r="DV134" s="268"/>
      <c r="DW134" s="268"/>
      <c r="DX134" s="268"/>
      <c r="DY134" s="268"/>
      <c r="DZ134" s="268"/>
      <c r="EA134" s="268"/>
      <c r="EB134" s="268"/>
      <c r="EC134" s="268"/>
      <c r="ED134" s="268"/>
      <c r="EE134" s="268"/>
      <c r="EF134" s="268"/>
      <c r="EG134" s="268"/>
      <c r="EH134" s="268"/>
      <c r="EI134" s="268"/>
      <c r="EJ134" s="268"/>
      <c r="EK134" s="268"/>
      <c r="EL134" s="268"/>
      <c r="EM134" s="268"/>
      <c r="EN134" s="268"/>
      <c r="EO134" s="268"/>
      <c r="EP134" s="268"/>
      <c r="EQ134" s="268"/>
      <c r="ER134" s="268"/>
      <c r="ES134" s="268"/>
      <c r="ET134" s="268"/>
      <c r="EU134" s="268"/>
      <c r="EV134" s="268"/>
      <c r="EW134" s="268"/>
      <c r="EX134" s="268"/>
      <c r="EY134" s="268"/>
      <c r="EZ134" s="268"/>
      <c r="FA134" s="268"/>
      <c r="FB134" s="268"/>
      <c r="FC134" s="268"/>
      <c r="FD134" s="268"/>
      <c r="FE134" s="268"/>
      <c r="FF134" s="268"/>
      <c r="FG134" s="268"/>
      <c r="FH134" s="268"/>
      <c r="FI134" s="268"/>
      <c r="FJ134" s="268"/>
      <c r="FK134" s="268"/>
      <c r="FL134" s="268"/>
      <c r="FM134" s="268"/>
      <c r="FN134" s="268"/>
      <c r="FO134" s="268"/>
      <c r="FP134" s="268"/>
      <c r="FQ134" s="268"/>
      <c r="FR134" s="268"/>
      <c r="FS134" s="268"/>
      <c r="FT134" s="268"/>
      <c r="FU134" s="268"/>
      <c r="FV134" s="268"/>
      <c r="FW134" s="268"/>
      <c r="FX134" s="268"/>
      <c r="FY134" s="268"/>
      <c r="FZ134" s="268"/>
      <c r="GA134" s="268"/>
      <c r="GB134" s="268"/>
      <c r="GC134" s="268"/>
      <c r="GD134" s="268"/>
      <c r="GE134" s="268"/>
      <c r="GF134" s="268"/>
      <c r="GG134" s="268"/>
      <c r="GH134" s="268"/>
      <c r="GI134" s="268"/>
      <c r="GJ134" s="268"/>
      <c r="GK134" s="268"/>
      <c r="GL134" s="268"/>
      <c r="GM134" s="268"/>
      <c r="GN134" s="268"/>
      <c r="GO134" s="268"/>
      <c r="GP134" s="268"/>
      <c r="GQ134" s="268"/>
      <c r="GR134" s="268"/>
      <c r="GS134" s="268"/>
      <c r="GT134" s="268"/>
      <c r="GU134" s="268"/>
      <c r="GV134" s="268"/>
      <c r="GW134" s="268"/>
    </row>
    <row r="135" spans="1:205" s="23" customFormat="1" ht="23.5" x14ac:dyDescent="0.35">
      <c r="A135" s="268"/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/>
      <c r="AZ135" s="267"/>
      <c r="BA135" s="267"/>
      <c r="BB135" s="267"/>
      <c r="BC135" s="267"/>
      <c r="BD135" s="267"/>
      <c r="BE135" s="267"/>
      <c r="BF135" s="267"/>
      <c r="BG135" s="267"/>
      <c r="BH135" s="267"/>
      <c r="BI135" s="267"/>
      <c r="BJ135" s="267"/>
      <c r="BK135" s="267"/>
      <c r="BL135" s="267"/>
      <c r="BM135" s="267"/>
      <c r="BN135" s="267"/>
      <c r="BO135" s="267"/>
      <c r="BP135" s="267"/>
      <c r="BQ135" s="267"/>
      <c r="BR135" s="267"/>
      <c r="BS135" s="267"/>
      <c r="BT135" s="268"/>
      <c r="BU135" s="268"/>
      <c r="BV135" s="268"/>
      <c r="BW135" s="268"/>
      <c r="BX135" s="268"/>
      <c r="BY135" s="268"/>
      <c r="BZ135" s="268"/>
      <c r="CA135" s="268"/>
      <c r="CB135" s="268"/>
      <c r="CC135" s="268"/>
      <c r="CD135" s="268"/>
      <c r="CE135" s="268"/>
      <c r="CF135" s="268"/>
      <c r="CG135" s="268"/>
      <c r="CH135" s="268"/>
      <c r="CI135" s="268"/>
      <c r="CJ135" s="268"/>
      <c r="CK135" s="268"/>
      <c r="CL135" s="268"/>
      <c r="CM135" s="268"/>
      <c r="CN135" s="268"/>
      <c r="CO135" s="268"/>
      <c r="CP135" s="268"/>
      <c r="CQ135" s="268"/>
      <c r="CR135" s="268"/>
      <c r="CS135" s="268"/>
      <c r="CT135" s="268"/>
      <c r="CU135" s="268"/>
      <c r="CV135" s="268"/>
      <c r="CW135" s="268"/>
      <c r="CX135" s="268"/>
      <c r="CY135" s="268"/>
      <c r="CZ135" s="268"/>
      <c r="DA135" s="268"/>
      <c r="DB135" s="268"/>
      <c r="DC135" s="268"/>
      <c r="DD135" s="268"/>
      <c r="DE135" s="268"/>
      <c r="DF135" s="268"/>
      <c r="DG135" s="268"/>
      <c r="DH135" s="268"/>
      <c r="DI135" s="268"/>
      <c r="DJ135" s="268"/>
      <c r="DK135" s="268"/>
      <c r="DL135" s="268"/>
      <c r="DM135" s="268"/>
      <c r="DN135" s="268"/>
      <c r="DO135" s="268"/>
      <c r="DP135" s="268"/>
      <c r="DQ135" s="268"/>
      <c r="DR135" s="268"/>
      <c r="DS135" s="268"/>
      <c r="DT135" s="268"/>
      <c r="DU135" s="268"/>
      <c r="DV135" s="268"/>
      <c r="DW135" s="268"/>
      <c r="DX135" s="268"/>
      <c r="DY135" s="268"/>
      <c r="DZ135" s="268"/>
      <c r="EA135" s="268"/>
      <c r="EB135" s="268"/>
      <c r="EC135" s="268"/>
      <c r="ED135" s="268"/>
      <c r="EE135" s="268"/>
      <c r="EF135" s="268"/>
      <c r="EG135" s="268"/>
      <c r="EH135" s="268"/>
      <c r="EI135" s="268"/>
      <c r="EJ135" s="268"/>
      <c r="EK135" s="268"/>
      <c r="EL135" s="268"/>
      <c r="EM135" s="268"/>
      <c r="EN135" s="268"/>
      <c r="EO135" s="268"/>
      <c r="EP135" s="268"/>
      <c r="EQ135" s="268"/>
      <c r="ER135" s="268"/>
      <c r="ES135" s="268"/>
      <c r="ET135" s="268"/>
      <c r="EU135" s="268"/>
      <c r="EV135" s="268"/>
      <c r="EW135" s="268"/>
      <c r="EX135" s="268"/>
      <c r="EY135" s="268"/>
      <c r="EZ135" s="268"/>
      <c r="FA135" s="268"/>
      <c r="FB135" s="268"/>
      <c r="FC135" s="268"/>
      <c r="FD135" s="268"/>
      <c r="FE135" s="268"/>
      <c r="FF135" s="268"/>
      <c r="FG135" s="268"/>
      <c r="FH135" s="268"/>
      <c r="FI135" s="268"/>
      <c r="FJ135" s="268"/>
      <c r="FK135" s="268"/>
      <c r="FL135" s="268"/>
      <c r="FM135" s="268"/>
      <c r="FN135" s="268"/>
      <c r="FO135" s="268"/>
      <c r="FP135" s="268"/>
      <c r="FQ135" s="268"/>
      <c r="FR135" s="268"/>
      <c r="FS135" s="268"/>
      <c r="FT135" s="268"/>
      <c r="FU135" s="268"/>
      <c r="FV135" s="268"/>
      <c r="FW135" s="268"/>
      <c r="FX135" s="268"/>
      <c r="FY135" s="268"/>
      <c r="FZ135" s="268"/>
      <c r="GA135" s="268"/>
      <c r="GB135" s="268"/>
      <c r="GC135" s="268"/>
      <c r="GD135" s="268"/>
      <c r="GE135" s="268"/>
      <c r="GF135" s="268"/>
      <c r="GG135" s="268"/>
      <c r="GH135" s="268"/>
      <c r="GI135" s="268"/>
      <c r="GJ135" s="268"/>
      <c r="GK135" s="268"/>
      <c r="GL135" s="268"/>
      <c r="GM135" s="268"/>
      <c r="GN135" s="268"/>
      <c r="GO135" s="268"/>
      <c r="GP135" s="268"/>
      <c r="GQ135" s="268"/>
      <c r="GR135" s="268"/>
      <c r="GS135" s="268"/>
      <c r="GT135" s="268"/>
      <c r="GU135" s="268"/>
      <c r="GV135" s="268"/>
      <c r="GW135" s="268"/>
    </row>
    <row r="136" spans="1:205" s="23" customFormat="1" ht="23.5" x14ac:dyDescent="0.35">
      <c r="A136" s="268"/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67"/>
      <c r="AU136" s="267"/>
      <c r="AV136" s="267"/>
      <c r="AW136" s="267"/>
      <c r="AX136" s="267"/>
      <c r="AY136" s="267"/>
      <c r="AZ136" s="267"/>
      <c r="BA136" s="267"/>
      <c r="BB136" s="267"/>
      <c r="BC136" s="267"/>
      <c r="BD136" s="267"/>
      <c r="BE136" s="267"/>
      <c r="BF136" s="267"/>
      <c r="BG136" s="267"/>
      <c r="BH136" s="267"/>
      <c r="BI136" s="267"/>
      <c r="BJ136" s="267"/>
      <c r="BK136" s="267"/>
      <c r="BL136" s="267"/>
      <c r="BM136" s="267"/>
      <c r="BN136" s="267"/>
      <c r="BO136" s="267"/>
      <c r="BP136" s="267"/>
      <c r="BQ136" s="267"/>
      <c r="BR136" s="267"/>
      <c r="BS136" s="267"/>
      <c r="BT136" s="268"/>
      <c r="BU136" s="268"/>
      <c r="BV136" s="268"/>
      <c r="BW136" s="268"/>
      <c r="BX136" s="268"/>
      <c r="BY136" s="268"/>
      <c r="BZ136" s="268"/>
      <c r="CA136" s="268"/>
      <c r="CB136" s="268"/>
      <c r="CC136" s="268"/>
      <c r="CD136" s="268"/>
      <c r="CE136" s="268"/>
      <c r="CF136" s="268"/>
      <c r="CG136" s="268"/>
      <c r="CH136" s="268"/>
      <c r="CI136" s="268"/>
      <c r="CJ136" s="268"/>
      <c r="CK136" s="268"/>
      <c r="CL136" s="268"/>
      <c r="CM136" s="268"/>
      <c r="CN136" s="268"/>
      <c r="CO136" s="268"/>
      <c r="CP136" s="268"/>
      <c r="CQ136" s="268"/>
      <c r="CR136" s="268"/>
      <c r="CS136" s="268"/>
      <c r="CT136" s="268"/>
      <c r="CU136" s="268"/>
      <c r="CV136" s="268"/>
      <c r="CW136" s="268"/>
      <c r="CX136" s="268"/>
      <c r="CY136" s="268"/>
      <c r="CZ136" s="268"/>
      <c r="DA136" s="268"/>
      <c r="DB136" s="268"/>
      <c r="DC136" s="268"/>
      <c r="DD136" s="268"/>
      <c r="DE136" s="268"/>
      <c r="DF136" s="268"/>
      <c r="DG136" s="268"/>
      <c r="DH136" s="268"/>
      <c r="DI136" s="268"/>
      <c r="DJ136" s="268"/>
      <c r="DK136" s="268"/>
      <c r="DL136" s="268"/>
      <c r="DM136" s="268"/>
      <c r="DN136" s="268"/>
      <c r="DO136" s="268"/>
      <c r="DP136" s="268"/>
      <c r="DQ136" s="268"/>
      <c r="DR136" s="268"/>
      <c r="DS136" s="268"/>
      <c r="DT136" s="268"/>
      <c r="DU136" s="268"/>
      <c r="DV136" s="268"/>
      <c r="DW136" s="268"/>
      <c r="DX136" s="268"/>
      <c r="DY136" s="268"/>
      <c r="DZ136" s="268"/>
      <c r="EA136" s="268"/>
      <c r="EB136" s="268"/>
      <c r="EC136" s="268"/>
      <c r="ED136" s="268"/>
      <c r="EE136" s="268"/>
      <c r="EF136" s="268"/>
      <c r="EG136" s="268"/>
      <c r="EH136" s="268"/>
      <c r="EI136" s="268"/>
      <c r="EJ136" s="268"/>
      <c r="EK136" s="268"/>
      <c r="EL136" s="268"/>
      <c r="EM136" s="268"/>
      <c r="EN136" s="268"/>
      <c r="EO136" s="268"/>
      <c r="EP136" s="268"/>
      <c r="EQ136" s="268"/>
      <c r="ER136" s="268"/>
      <c r="ES136" s="268"/>
      <c r="ET136" s="268"/>
      <c r="EU136" s="268"/>
      <c r="EV136" s="268"/>
      <c r="EW136" s="268"/>
      <c r="EX136" s="268"/>
      <c r="EY136" s="268"/>
      <c r="EZ136" s="268"/>
      <c r="FA136" s="268"/>
      <c r="FB136" s="268"/>
      <c r="FC136" s="268"/>
      <c r="FD136" s="268"/>
      <c r="FE136" s="268"/>
      <c r="FF136" s="268"/>
      <c r="FG136" s="268"/>
      <c r="FH136" s="268"/>
      <c r="FI136" s="268"/>
      <c r="FJ136" s="268"/>
      <c r="FK136" s="268"/>
      <c r="FL136" s="268"/>
      <c r="FM136" s="268"/>
      <c r="FN136" s="268"/>
      <c r="FO136" s="268"/>
      <c r="FP136" s="268"/>
      <c r="FQ136" s="268"/>
      <c r="FR136" s="268"/>
      <c r="FS136" s="268"/>
      <c r="FT136" s="268"/>
      <c r="FU136" s="268"/>
      <c r="FV136" s="268"/>
      <c r="FW136" s="268"/>
      <c r="FX136" s="268"/>
      <c r="FY136" s="268"/>
      <c r="FZ136" s="268"/>
      <c r="GA136" s="268"/>
      <c r="GB136" s="268"/>
      <c r="GC136" s="268"/>
      <c r="GD136" s="268"/>
      <c r="GE136" s="268"/>
      <c r="GF136" s="268"/>
      <c r="GG136" s="268"/>
      <c r="GH136" s="268"/>
      <c r="GI136" s="268"/>
      <c r="GJ136" s="268"/>
      <c r="GK136" s="268"/>
      <c r="GL136" s="268"/>
      <c r="GM136" s="268"/>
      <c r="GN136" s="268"/>
      <c r="GO136" s="268"/>
      <c r="GP136" s="268"/>
      <c r="GQ136" s="268"/>
      <c r="GR136" s="268"/>
      <c r="GS136" s="268"/>
      <c r="GT136" s="268"/>
      <c r="GU136" s="268"/>
      <c r="GV136" s="268"/>
      <c r="GW136" s="268"/>
    </row>
    <row r="137" spans="1:205" s="23" customFormat="1" ht="23.5" x14ac:dyDescent="0.35">
      <c r="A137" s="268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7"/>
      <c r="BD137" s="267"/>
      <c r="BE137" s="267"/>
      <c r="BF137" s="267"/>
      <c r="BG137" s="267"/>
      <c r="BH137" s="267"/>
      <c r="BI137" s="267"/>
      <c r="BJ137" s="267"/>
      <c r="BK137" s="267"/>
      <c r="BL137" s="267"/>
      <c r="BM137" s="267"/>
      <c r="BN137" s="267"/>
      <c r="BO137" s="267"/>
      <c r="BP137" s="267"/>
      <c r="BQ137" s="267"/>
      <c r="BR137" s="267"/>
      <c r="BS137" s="267"/>
      <c r="BT137" s="268"/>
      <c r="BU137" s="268"/>
      <c r="BV137" s="268"/>
      <c r="BW137" s="268"/>
      <c r="BX137" s="268"/>
      <c r="BY137" s="268"/>
      <c r="BZ137" s="268"/>
      <c r="CA137" s="268"/>
      <c r="CB137" s="268"/>
      <c r="CC137" s="268"/>
      <c r="CD137" s="268"/>
      <c r="CE137" s="268"/>
      <c r="CF137" s="268"/>
      <c r="CG137" s="268"/>
      <c r="CH137" s="268"/>
      <c r="CI137" s="268"/>
      <c r="CJ137" s="268"/>
      <c r="CK137" s="268"/>
      <c r="CL137" s="268"/>
      <c r="CM137" s="268"/>
      <c r="CN137" s="268"/>
      <c r="CO137" s="268"/>
      <c r="CP137" s="268"/>
      <c r="CQ137" s="268"/>
      <c r="CR137" s="268"/>
      <c r="CS137" s="268"/>
      <c r="CT137" s="268"/>
      <c r="CU137" s="268"/>
      <c r="CV137" s="268"/>
      <c r="CW137" s="268"/>
      <c r="CX137" s="268"/>
      <c r="CY137" s="268"/>
      <c r="CZ137" s="268"/>
      <c r="DA137" s="268"/>
      <c r="DB137" s="268"/>
      <c r="DC137" s="268"/>
      <c r="DD137" s="268"/>
      <c r="DE137" s="268"/>
      <c r="DF137" s="268"/>
      <c r="DG137" s="268"/>
      <c r="DH137" s="268"/>
      <c r="DI137" s="268"/>
      <c r="DJ137" s="268"/>
      <c r="DK137" s="268"/>
      <c r="DL137" s="268"/>
      <c r="DM137" s="268"/>
      <c r="DN137" s="268"/>
      <c r="DO137" s="268"/>
      <c r="DP137" s="268"/>
      <c r="DQ137" s="268"/>
      <c r="DR137" s="268"/>
      <c r="DS137" s="268"/>
      <c r="DT137" s="268"/>
      <c r="DU137" s="268"/>
      <c r="DV137" s="268"/>
      <c r="DW137" s="268"/>
      <c r="DX137" s="268"/>
      <c r="DY137" s="268"/>
      <c r="DZ137" s="268"/>
      <c r="EA137" s="268"/>
      <c r="EB137" s="268"/>
      <c r="EC137" s="268"/>
      <c r="ED137" s="268"/>
      <c r="EE137" s="268"/>
      <c r="EF137" s="268"/>
      <c r="EG137" s="268"/>
      <c r="EH137" s="268"/>
      <c r="EI137" s="268"/>
      <c r="EJ137" s="268"/>
      <c r="EK137" s="268"/>
      <c r="EL137" s="268"/>
      <c r="EM137" s="268"/>
      <c r="EN137" s="268"/>
      <c r="EO137" s="268"/>
      <c r="EP137" s="268"/>
      <c r="EQ137" s="268"/>
      <c r="ER137" s="268"/>
      <c r="ES137" s="268"/>
      <c r="ET137" s="268"/>
      <c r="EU137" s="268"/>
      <c r="EV137" s="268"/>
      <c r="EW137" s="268"/>
      <c r="EX137" s="268"/>
      <c r="EY137" s="268"/>
      <c r="EZ137" s="268"/>
      <c r="FA137" s="268"/>
      <c r="FB137" s="268"/>
      <c r="FC137" s="268"/>
      <c r="FD137" s="268"/>
      <c r="FE137" s="268"/>
      <c r="FF137" s="268"/>
      <c r="FG137" s="268"/>
      <c r="FH137" s="268"/>
      <c r="FI137" s="268"/>
      <c r="FJ137" s="268"/>
      <c r="FK137" s="268"/>
      <c r="FL137" s="268"/>
      <c r="FM137" s="268"/>
      <c r="FN137" s="268"/>
      <c r="FO137" s="268"/>
      <c r="FP137" s="268"/>
      <c r="FQ137" s="268"/>
      <c r="FR137" s="268"/>
      <c r="FS137" s="268"/>
      <c r="FT137" s="268"/>
      <c r="FU137" s="268"/>
      <c r="FV137" s="268"/>
      <c r="FW137" s="268"/>
      <c r="FX137" s="268"/>
      <c r="FY137" s="268"/>
      <c r="FZ137" s="268"/>
      <c r="GA137" s="268"/>
      <c r="GB137" s="268"/>
      <c r="GC137" s="268"/>
      <c r="GD137" s="268"/>
      <c r="GE137" s="268"/>
      <c r="GF137" s="268"/>
      <c r="GG137" s="268"/>
      <c r="GH137" s="268"/>
      <c r="GI137" s="268"/>
      <c r="GJ137" s="268"/>
      <c r="GK137" s="268"/>
      <c r="GL137" s="268"/>
      <c r="GM137" s="268"/>
      <c r="GN137" s="268"/>
      <c r="GO137" s="268"/>
      <c r="GP137" s="268"/>
      <c r="GQ137" s="268"/>
      <c r="GR137" s="268"/>
      <c r="GS137" s="268"/>
      <c r="GT137" s="268"/>
      <c r="GU137" s="268"/>
      <c r="GV137" s="268"/>
      <c r="GW137" s="268"/>
    </row>
    <row r="138" spans="1:205" s="23" customFormat="1" ht="23.5" x14ac:dyDescent="0.35">
      <c r="A138" s="268"/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  <c r="AU138" s="267"/>
      <c r="AV138" s="267"/>
      <c r="AW138" s="267"/>
      <c r="AX138" s="267"/>
      <c r="AY138" s="267"/>
      <c r="AZ138" s="267"/>
      <c r="BA138" s="267"/>
      <c r="BB138" s="267"/>
      <c r="BC138" s="267"/>
      <c r="BD138" s="267"/>
      <c r="BE138" s="267"/>
      <c r="BF138" s="267"/>
      <c r="BG138" s="267"/>
      <c r="BH138" s="267"/>
      <c r="BI138" s="267"/>
      <c r="BJ138" s="267"/>
      <c r="BK138" s="267"/>
      <c r="BL138" s="267"/>
      <c r="BM138" s="267"/>
      <c r="BN138" s="267"/>
      <c r="BO138" s="267"/>
      <c r="BP138" s="267"/>
      <c r="BQ138" s="267"/>
      <c r="BR138" s="267"/>
      <c r="BS138" s="267"/>
      <c r="BT138" s="268"/>
      <c r="BU138" s="268"/>
      <c r="BV138" s="268"/>
      <c r="BW138" s="268"/>
      <c r="BX138" s="268"/>
      <c r="BY138" s="268"/>
      <c r="BZ138" s="268"/>
      <c r="CA138" s="268"/>
      <c r="CB138" s="268"/>
      <c r="CC138" s="268"/>
      <c r="CD138" s="268"/>
      <c r="CE138" s="268"/>
      <c r="CF138" s="268"/>
      <c r="CG138" s="268"/>
      <c r="CH138" s="268"/>
      <c r="CI138" s="268"/>
      <c r="CJ138" s="268"/>
      <c r="CK138" s="268"/>
      <c r="CL138" s="268"/>
      <c r="CM138" s="268"/>
      <c r="CN138" s="268"/>
      <c r="CO138" s="268"/>
      <c r="CP138" s="268"/>
      <c r="CQ138" s="268"/>
      <c r="CR138" s="268"/>
      <c r="CS138" s="268"/>
      <c r="CT138" s="268"/>
      <c r="CU138" s="268"/>
      <c r="CV138" s="268"/>
      <c r="CW138" s="268"/>
      <c r="CX138" s="268"/>
      <c r="CY138" s="268"/>
      <c r="CZ138" s="268"/>
      <c r="DA138" s="268"/>
      <c r="DB138" s="268"/>
      <c r="DC138" s="268"/>
      <c r="DD138" s="268"/>
      <c r="DE138" s="268"/>
      <c r="DF138" s="268"/>
      <c r="DG138" s="268"/>
      <c r="DH138" s="268"/>
      <c r="DI138" s="268"/>
      <c r="DJ138" s="268"/>
      <c r="DK138" s="268"/>
      <c r="DL138" s="268"/>
      <c r="DM138" s="268"/>
      <c r="DN138" s="268"/>
      <c r="DO138" s="268"/>
      <c r="DP138" s="268"/>
      <c r="DQ138" s="268"/>
      <c r="DR138" s="268"/>
      <c r="DS138" s="268"/>
      <c r="DT138" s="268"/>
      <c r="DU138" s="268"/>
      <c r="DV138" s="268"/>
      <c r="DW138" s="268"/>
      <c r="DX138" s="268"/>
      <c r="DY138" s="268"/>
      <c r="DZ138" s="268"/>
      <c r="EA138" s="268"/>
      <c r="EB138" s="268"/>
      <c r="EC138" s="268"/>
      <c r="ED138" s="268"/>
      <c r="EE138" s="268"/>
      <c r="EF138" s="268"/>
      <c r="EG138" s="268"/>
      <c r="EH138" s="268"/>
      <c r="EI138" s="268"/>
      <c r="EJ138" s="268"/>
      <c r="EK138" s="268"/>
      <c r="EL138" s="268"/>
      <c r="EM138" s="268"/>
      <c r="EN138" s="268"/>
      <c r="EO138" s="268"/>
      <c r="EP138" s="268"/>
      <c r="EQ138" s="268"/>
      <c r="ER138" s="268"/>
      <c r="ES138" s="268"/>
      <c r="ET138" s="268"/>
      <c r="EU138" s="268"/>
      <c r="EV138" s="268"/>
      <c r="EW138" s="268"/>
      <c r="EX138" s="268"/>
      <c r="EY138" s="268"/>
      <c r="EZ138" s="268"/>
      <c r="FA138" s="268"/>
      <c r="FB138" s="268"/>
      <c r="FC138" s="268"/>
      <c r="FD138" s="268"/>
      <c r="FE138" s="268"/>
      <c r="FF138" s="268"/>
      <c r="FG138" s="268"/>
      <c r="FH138" s="268"/>
      <c r="FI138" s="268"/>
      <c r="FJ138" s="268"/>
      <c r="FK138" s="268"/>
      <c r="FL138" s="268"/>
      <c r="FM138" s="268"/>
      <c r="FN138" s="268"/>
      <c r="FO138" s="268"/>
      <c r="FP138" s="268"/>
      <c r="FQ138" s="268"/>
      <c r="FR138" s="268"/>
      <c r="FS138" s="268"/>
      <c r="FT138" s="268"/>
      <c r="FU138" s="268"/>
      <c r="FV138" s="268"/>
      <c r="FW138" s="268"/>
      <c r="FX138" s="268"/>
      <c r="FY138" s="268"/>
      <c r="FZ138" s="268"/>
      <c r="GA138" s="268"/>
      <c r="GB138" s="268"/>
      <c r="GC138" s="268"/>
      <c r="GD138" s="268"/>
      <c r="GE138" s="268"/>
      <c r="GF138" s="268"/>
      <c r="GG138" s="268"/>
      <c r="GH138" s="268"/>
      <c r="GI138" s="268"/>
      <c r="GJ138" s="268"/>
      <c r="GK138" s="268"/>
      <c r="GL138" s="268"/>
      <c r="GM138" s="268"/>
      <c r="GN138" s="268"/>
      <c r="GO138" s="268"/>
      <c r="GP138" s="268"/>
      <c r="GQ138" s="268"/>
      <c r="GR138" s="268"/>
      <c r="GS138" s="268"/>
      <c r="GT138" s="268"/>
      <c r="GU138" s="268"/>
      <c r="GV138" s="268"/>
      <c r="GW138" s="268"/>
    </row>
    <row r="139" spans="1:205" s="23" customFormat="1" ht="23.5" x14ac:dyDescent="0.35">
      <c r="A139" s="268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7"/>
      <c r="BD139" s="267"/>
      <c r="BE139" s="267"/>
      <c r="BF139" s="267"/>
      <c r="BG139" s="267"/>
      <c r="BH139" s="267"/>
      <c r="BI139" s="267"/>
      <c r="BJ139" s="267"/>
      <c r="BK139" s="267"/>
      <c r="BL139" s="267"/>
      <c r="BM139" s="267"/>
      <c r="BN139" s="267"/>
      <c r="BO139" s="267"/>
      <c r="BP139" s="267"/>
      <c r="BQ139" s="267"/>
      <c r="BR139" s="267"/>
      <c r="BS139" s="267"/>
      <c r="BT139" s="268"/>
      <c r="BU139" s="268"/>
      <c r="BV139" s="268"/>
      <c r="BW139" s="268"/>
      <c r="BX139" s="268"/>
      <c r="BY139" s="268"/>
      <c r="BZ139" s="268"/>
      <c r="CA139" s="268"/>
      <c r="CB139" s="268"/>
      <c r="CC139" s="268"/>
      <c r="CD139" s="268"/>
      <c r="CE139" s="268"/>
      <c r="CF139" s="268"/>
      <c r="CG139" s="268"/>
      <c r="CH139" s="268"/>
      <c r="CI139" s="268"/>
      <c r="CJ139" s="268"/>
      <c r="CK139" s="268"/>
      <c r="CL139" s="268"/>
      <c r="CM139" s="268"/>
      <c r="CN139" s="268"/>
      <c r="CO139" s="268"/>
      <c r="CP139" s="268"/>
      <c r="CQ139" s="268"/>
      <c r="CR139" s="268"/>
      <c r="CS139" s="268"/>
      <c r="CT139" s="268"/>
      <c r="CU139" s="268"/>
      <c r="CV139" s="268"/>
      <c r="CW139" s="268"/>
      <c r="CX139" s="268"/>
      <c r="CY139" s="268"/>
      <c r="CZ139" s="268"/>
      <c r="DA139" s="268"/>
      <c r="DB139" s="268"/>
      <c r="DC139" s="268"/>
      <c r="DD139" s="268"/>
      <c r="DE139" s="268"/>
      <c r="DF139" s="268"/>
      <c r="DG139" s="268"/>
      <c r="DH139" s="268"/>
      <c r="DI139" s="268"/>
      <c r="DJ139" s="268"/>
      <c r="DK139" s="268"/>
      <c r="DL139" s="268"/>
      <c r="DM139" s="268"/>
      <c r="DN139" s="268"/>
      <c r="DO139" s="268"/>
      <c r="DP139" s="268"/>
      <c r="DQ139" s="268"/>
      <c r="DR139" s="268"/>
      <c r="DS139" s="268"/>
      <c r="DT139" s="268"/>
      <c r="DU139" s="268"/>
      <c r="DV139" s="268"/>
      <c r="DW139" s="268"/>
      <c r="DX139" s="268"/>
      <c r="DY139" s="268"/>
      <c r="DZ139" s="268"/>
      <c r="EA139" s="268"/>
      <c r="EB139" s="268"/>
      <c r="EC139" s="268"/>
      <c r="ED139" s="268"/>
      <c r="EE139" s="268"/>
      <c r="EF139" s="268"/>
      <c r="EG139" s="268"/>
      <c r="EH139" s="268"/>
      <c r="EI139" s="268"/>
      <c r="EJ139" s="268"/>
      <c r="EK139" s="268"/>
      <c r="EL139" s="268"/>
      <c r="EM139" s="268"/>
      <c r="EN139" s="268"/>
      <c r="EO139" s="268"/>
      <c r="EP139" s="268"/>
      <c r="EQ139" s="268"/>
      <c r="ER139" s="268"/>
      <c r="ES139" s="268"/>
      <c r="ET139" s="268"/>
      <c r="EU139" s="268"/>
      <c r="EV139" s="268"/>
      <c r="EW139" s="268"/>
      <c r="EX139" s="268"/>
      <c r="EY139" s="268"/>
      <c r="EZ139" s="268"/>
      <c r="FA139" s="268"/>
      <c r="FB139" s="268"/>
      <c r="FC139" s="268"/>
      <c r="FD139" s="268"/>
      <c r="FE139" s="268"/>
      <c r="FF139" s="268"/>
      <c r="FG139" s="268"/>
      <c r="FH139" s="268"/>
      <c r="FI139" s="268"/>
      <c r="FJ139" s="268"/>
      <c r="FK139" s="268"/>
      <c r="FL139" s="268"/>
      <c r="FM139" s="268"/>
      <c r="FN139" s="268"/>
      <c r="FO139" s="268"/>
      <c r="FP139" s="268"/>
      <c r="FQ139" s="268"/>
      <c r="FR139" s="268"/>
      <c r="FS139" s="268"/>
      <c r="FT139" s="268"/>
      <c r="FU139" s="268"/>
      <c r="FV139" s="268"/>
      <c r="FW139" s="268"/>
      <c r="FX139" s="268"/>
      <c r="FY139" s="268"/>
      <c r="FZ139" s="268"/>
      <c r="GA139" s="268"/>
      <c r="GB139" s="268"/>
      <c r="GC139" s="268"/>
      <c r="GD139" s="268"/>
      <c r="GE139" s="268"/>
      <c r="GF139" s="268"/>
      <c r="GG139" s="268"/>
      <c r="GH139" s="268"/>
      <c r="GI139" s="268"/>
      <c r="GJ139" s="268"/>
      <c r="GK139" s="268"/>
      <c r="GL139" s="268"/>
      <c r="GM139" s="268"/>
      <c r="GN139" s="268"/>
      <c r="GO139" s="268"/>
      <c r="GP139" s="268"/>
      <c r="GQ139" s="268"/>
      <c r="GR139" s="268"/>
      <c r="GS139" s="268"/>
      <c r="GT139" s="268"/>
      <c r="GU139" s="268"/>
      <c r="GV139" s="268"/>
      <c r="GW139" s="268"/>
    </row>
    <row r="140" spans="1:205" s="23" customFormat="1" ht="23.5" x14ac:dyDescent="0.35">
      <c r="A140" s="268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7"/>
      <c r="AP140" s="267"/>
      <c r="AQ140" s="267"/>
      <c r="AR140" s="267"/>
      <c r="AS140" s="267"/>
      <c r="AT140" s="267"/>
      <c r="AU140" s="267"/>
      <c r="AV140" s="267"/>
      <c r="AW140" s="267"/>
      <c r="AX140" s="267"/>
      <c r="AY140" s="267"/>
      <c r="AZ140" s="267"/>
      <c r="BA140" s="267"/>
      <c r="BB140" s="267"/>
      <c r="BC140" s="267"/>
      <c r="BD140" s="267"/>
      <c r="BE140" s="267"/>
      <c r="BF140" s="267"/>
      <c r="BG140" s="267"/>
      <c r="BH140" s="267"/>
      <c r="BI140" s="267"/>
      <c r="BJ140" s="267"/>
      <c r="BK140" s="267"/>
      <c r="BL140" s="267"/>
      <c r="BM140" s="267"/>
      <c r="BN140" s="267"/>
      <c r="BO140" s="267"/>
      <c r="BP140" s="267"/>
      <c r="BQ140" s="267"/>
      <c r="BR140" s="267"/>
      <c r="BS140" s="267"/>
      <c r="BT140" s="268"/>
      <c r="BU140" s="268"/>
      <c r="BV140" s="268"/>
      <c r="BW140" s="268"/>
      <c r="BX140" s="268"/>
      <c r="BY140" s="268"/>
      <c r="BZ140" s="268"/>
      <c r="CA140" s="268"/>
      <c r="CB140" s="268"/>
      <c r="CC140" s="268"/>
      <c r="CD140" s="268"/>
      <c r="CE140" s="268"/>
      <c r="CF140" s="268"/>
      <c r="CG140" s="268"/>
      <c r="CH140" s="268"/>
      <c r="CI140" s="268"/>
      <c r="CJ140" s="268"/>
      <c r="CK140" s="268"/>
      <c r="CL140" s="268"/>
      <c r="CM140" s="268"/>
      <c r="CN140" s="268"/>
      <c r="CO140" s="268"/>
      <c r="CP140" s="268"/>
      <c r="CQ140" s="268"/>
      <c r="CR140" s="268"/>
      <c r="CS140" s="268"/>
      <c r="CT140" s="268"/>
      <c r="CU140" s="268"/>
      <c r="CV140" s="268"/>
      <c r="CW140" s="268"/>
      <c r="CX140" s="268"/>
      <c r="CY140" s="268"/>
      <c r="CZ140" s="268"/>
      <c r="DA140" s="268"/>
      <c r="DB140" s="268"/>
      <c r="DC140" s="268"/>
      <c r="DD140" s="268"/>
      <c r="DE140" s="268"/>
      <c r="DF140" s="268"/>
      <c r="DG140" s="268"/>
      <c r="DH140" s="268"/>
      <c r="DI140" s="268"/>
      <c r="DJ140" s="268"/>
      <c r="DK140" s="268"/>
      <c r="DL140" s="268"/>
      <c r="DM140" s="268"/>
      <c r="DN140" s="268"/>
      <c r="DO140" s="268"/>
      <c r="DP140" s="268"/>
      <c r="DQ140" s="268"/>
      <c r="DR140" s="268"/>
      <c r="DS140" s="268"/>
      <c r="DT140" s="268"/>
      <c r="DU140" s="268"/>
      <c r="DV140" s="268"/>
      <c r="DW140" s="268"/>
      <c r="DX140" s="268"/>
      <c r="DY140" s="268"/>
      <c r="DZ140" s="268"/>
      <c r="EA140" s="268"/>
      <c r="EB140" s="268"/>
      <c r="EC140" s="268"/>
      <c r="ED140" s="268"/>
      <c r="EE140" s="268"/>
      <c r="EF140" s="268"/>
      <c r="EG140" s="268"/>
      <c r="EH140" s="268"/>
      <c r="EI140" s="268"/>
      <c r="EJ140" s="268"/>
      <c r="EK140" s="268"/>
      <c r="EL140" s="268"/>
      <c r="EM140" s="268"/>
      <c r="EN140" s="268"/>
      <c r="EO140" s="268"/>
      <c r="EP140" s="268"/>
      <c r="EQ140" s="268"/>
      <c r="ER140" s="268"/>
      <c r="ES140" s="268"/>
      <c r="ET140" s="268"/>
      <c r="EU140" s="268"/>
      <c r="EV140" s="268"/>
      <c r="EW140" s="268"/>
      <c r="EX140" s="268"/>
      <c r="EY140" s="268"/>
      <c r="EZ140" s="268"/>
      <c r="FA140" s="268"/>
      <c r="FB140" s="268"/>
      <c r="FC140" s="268"/>
      <c r="FD140" s="268"/>
      <c r="FE140" s="268"/>
      <c r="FF140" s="268"/>
      <c r="FG140" s="268"/>
      <c r="FH140" s="268"/>
      <c r="FI140" s="268"/>
      <c r="FJ140" s="268"/>
      <c r="FK140" s="268"/>
      <c r="FL140" s="268"/>
      <c r="FM140" s="268"/>
      <c r="FN140" s="268"/>
      <c r="FO140" s="268"/>
      <c r="FP140" s="268"/>
      <c r="FQ140" s="268"/>
      <c r="FR140" s="268"/>
      <c r="FS140" s="268"/>
      <c r="FT140" s="268"/>
      <c r="FU140" s="268"/>
      <c r="FV140" s="268"/>
      <c r="FW140" s="268"/>
      <c r="FX140" s="268"/>
      <c r="FY140" s="268"/>
      <c r="FZ140" s="268"/>
      <c r="GA140" s="268"/>
      <c r="GB140" s="268"/>
      <c r="GC140" s="268"/>
      <c r="GD140" s="268"/>
      <c r="GE140" s="268"/>
      <c r="GF140" s="268"/>
      <c r="GG140" s="268"/>
      <c r="GH140" s="268"/>
      <c r="GI140" s="268"/>
      <c r="GJ140" s="268"/>
      <c r="GK140" s="268"/>
      <c r="GL140" s="268"/>
      <c r="GM140" s="268"/>
      <c r="GN140" s="268"/>
      <c r="GO140" s="268"/>
      <c r="GP140" s="268"/>
      <c r="GQ140" s="268"/>
      <c r="GR140" s="268"/>
      <c r="GS140" s="268"/>
      <c r="GT140" s="268"/>
      <c r="GU140" s="268"/>
      <c r="GV140" s="268"/>
      <c r="GW140" s="268"/>
    </row>
    <row r="141" spans="1:205" s="23" customFormat="1" ht="23.5" x14ac:dyDescent="0.35">
      <c r="A141" s="268"/>
      <c r="B141" s="267"/>
      <c r="C141" s="267"/>
      <c r="D141" s="267"/>
      <c r="E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7"/>
      <c r="AG141" s="267"/>
      <c r="AH141" s="267"/>
      <c r="AI141" s="267"/>
      <c r="AJ141" s="267"/>
      <c r="AK141" s="267"/>
      <c r="AL141" s="267"/>
      <c r="AM141" s="267"/>
      <c r="AN141" s="267"/>
      <c r="AO141" s="267"/>
      <c r="AP141" s="267"/>
      <c r="AQ141" s="267"/>
      <c r="AR141" s="267"/>
      <c r="AS141" s="267"/>
      <c r="AT141" s="267"/>
      <c r="AU141" s="267"/>
      <c r="AV141" s="267"/>
      <c r="AW141" s="267"/>
      <c r="AX141" s="267"/>
      <c r="AY141" s="267"/>
      <c r="AZ141" s="267"/>
      <c r="BA141" s="267"/>
      <c r="BB141" s="267"/>
      <c r="BC141" s="267"/>
      <c r="BD141" s="267"/>
      <c r="BE141" s="267"/>
      <c r="BF141" s="267"/>
      <c r="BG141" s="267"/>
      <c r="BH141" s="267"/>
      <c r="BI141" s="267"/>
      <c r="BJ141" s="267"/>
      <c r="BK141" s="267"/>
      <c r="BL141" s="267"/>
      <c r="BM141" s="267"/>
      <c r="BN141" s="267"/>
      <c r="BO141" s="267"/>
      <c r="BP141" s="267"/>
      <c r="BQ141" s="267"/>
      <c r="BR141" s="267"/>
      <c r="BS141" s="267"/>
      <c r="BT141" s="268"/>
      <c r="BU141" s="268"/>
      <c r="BV141" s="268"/>
      <c r="BW141" s="268"/>
      <c r="BX141" s="268"/>
      <c r="BY141" s="268"/>
      <c r="BZ141" s="268"/>
      <c r="CA141" s="268"/>
      <c r="CB141" s="268"/>
      <c r="CC141" s="268"/>
      <c r="CD141" s="268"/>
      <c r="CE141" s="268"/>
      <c r="CF141" s="268"/>
      <c r="CG141" s="268"/>
      <c r="CH141" s="268"/>
      <c r="CI141" s="268"/>
      <c r="CJ141" s="268"/>
      <c r="CK141" s="268"/>
      <c r="CL141" s="268"/>
      <c r="CM141" s="268"/>
      <c r="CN141" s="268"/>
      <c r="CO141" s="268"/>
      <c r="CP141" s="268"/>
      <c r="CQ141" s="268"/>
      <c r="CR141" s="268"/>
      <c r="CS141" s="268"/>
      <c r="CT141" s="268"/>
      <c r="CU141" s="268"/>
      <c r="CV141" s="268"/>
      <c r="CW141" s="268"/>
      <c r="CX141" s="268"/>
      <c r="CY141" s="268"/>
      <c r="CZ141" s="268"/>
      <c r="DA141" s="268"/>
      <c r="DB141" s="268"/>
      <c r="DC141" s="268"/>
      <c r="DD141" s="268"/>
      <c r="DE141" s="268"/>
      <c r="DF141" s="268"/>
      <c r="DG141" s="268"/>
      <c r="DH141" s="268"/>
      <c r="DI141" s="268"/>
      <c r="DJ141" s="268"/>
      <c r="DK141" s="268"/>
      <c r="DL141" s="268"/>
      <c r="DM141" s="268"/>
      <c r="DN141" s="268"/>
      <c r="DO141" s="268"/>
      <c r="DP141" s="268"/>
      <c r="DQ141" s="268"/>
      <c r="DR141" s="268"/>
      <c r="DS141" s="268"/>
      <c r="DT141" s="268"/>
      <c r="DU141" s="268"/>
      <c r="DV141" s="268"/>
      <c r="DW141" s="268"/>
      <c r="DX141" s="268"/>
      <c r="DY141" s="268"/>
      <c r="DZ141" s="268"/>
      <c r="EA141" s="268"/>
      <c r="EB141" s="268"/>
      <c r="EC141" s="268"/>
      <c r="ED141" s="268"/>
      <c r="EE141" s="268"/>
      <c r="EF141" s="268"/>
      <c r="EG141" s="268"/>
      <c r="EH141" s="268"/>
      <c r="EI141" s="268"/>
      <c r="EJ141" s="268"/>
      <c r="EK141" s="268"/>
      <c r="EL141" s="268"/>
      <c r="EM141" s="268"/>
      <c r="EN141" s="268"/>
      <c r="EO141" s="268"/>
      <c r="EP141" s="268"/>
      <c r="EQ141" s="268"/>
      <c r="ER141" s="268"/>
      <c r="ES141" s="268"/>
      <c r="ET141" s="268"/>
      <c r="EU141" s="268"/>
      <c r="EV141" s="268"/>
      <c r="EW141" s="268"/>
      <c r="EX141" s="268"/>
      <c r="EY141" s="268"/>
      <c r="EZ141" s="268"/>
      <c r="FA141" s="268"/>
      <c r="FB141" s="268"/>
      <c r="FC141" s="268"/>
      <c r="FD141" s="268"/>
      <c r="FE141" s="268"/>
      <c r="FF141" s="268"/>
      <c r="FG141" s="268"/>
      <c r="FH141" s="268"/>
      <c r="FI141" s="268"/>
      <c r="FJ141" s="268"/>
      <c r="FK141" s="268"/>
      <c r="FL141" s="268"/>
      <c r="FM141" s="268"/>
      <c r="FN141" s="268"/>
      <c r="FO141" s="268"/>
      <c r="FP141" s="268"/>
      <c r="FQ141" s="268"/>
      <c r="FR141" s="268"/>
      <c r="FS141" s="268"/>
      <c r="FT141" s="268"/>
      <c r="FU141" s="268"/>
      <c r="FV141" s="268"/>
      <c r="FW141" s="268"/>
      <c r="FX141" s="268"/>
      <c r="FY141" s="268"/>
      <c r="FZ141" s="268"/>
      <c r="GA141" s="268"/>
      <c r="GB141" s="268"/>
      <c r="GC141" s="268"/>
      <c r="GD141" s="268"/>
      <c r="GE141" s="268"/>
      <c r="GF141" s="268"/>
      <c r="GG141" s="268"/>
      <c r="GH141" s="268"/>
      <c r="GI141" s="268"/>
      <c r="GJ141" s="268"/>
      <c r="GK141" s="268"/>
      <c r="GL141" s="268"/>
      <c r="GM141" s="268"/>
      <c r="GN141" s="268"/>
      <c r="GO141" s="268"/>
      <c r="GP141" s="268"/>
      <c r="GQ141" s="268"/>
      <c r="GR141" s="268"/>
      <c r="GS141" s="268"/>
      <c r="GT141" s="268"/>
      <c r="GU141" s="268"/>
      <c r="GV141" s="268"/>
      <c r="GW141" s="268"/>
    </row>
    <row r="142" spans="1:205" s="23" customFormat="1" ht="23.5" x14ac:dyDescent="0.35">
      <c r="A142" s="268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7"/>
      <c r="AR142" s="267"/>
      <c r="AS142" s="267"/>
      <c r="AT142" s="267"/>
      <c r="AU142" s="267"/>
      <c r="AV142" s="267"/>
      <c r="AW142" s="267"/>
      <c r="AX142" s="267"/>
      <c r="AY142" s="267"/>
      <c r="AZ142" s="267"/>
      <c r="BA142" s="267"/>
      <c r="BB142" s="267"/>
      <c r="BC142" s="267"/>
      <c r="BD142" s="267"/>
      <c r="BE142" s="267"/>
      <c r="BF142" s="267"/>
      <c r="BG142" s="267"/>
      <c r="BH142" s="267"/>
      <c r="BI142" s="267"/>
      <c r="BJ142" s="267"/>
      <c r="BK142" s="267"/>
      <c r="BL142" s="267"/>
      <c r="BM142" s="267"/>
      <c r="BN142" s="267"/>
      <c r="BO142" s="267"/>
      <c r="BP142" s="267"/>
      <c r="BQ142" s="267"/>
      <c r="BR142" s="267"/>
      <c r="BS142" s="267"/>
      <c r="BT142" s="268"/>
      <c r="BU142" s="268"/>
      <c r="BV142" s="268"/>
      <c r="BW142" s="268"/>
      <c r="BX142" s="268"/>
      <c r="BY142" s="268"/>
      <c r="BZ142" s="268"/>
      <c r="CA142" s="268"/>
      <c r="CB142" s="268"/>
      <c r="CC142" s="268"/>
      <c r="CD142" s="268"/>
      <c r="CE142" s="268"/>
      <c r="CF142" s="268"/>
      <c r="CG142" s="268"/>
      <c r="CH142" s="268"/>
      <c r="CI142" s="268"/>
      <c r="CJ142" s="268"/>
      <c r="CK142" s="268"/>
      <c r="CL142" s="268"/>
      <c r="CM142" s="268"/>
      <c r="CN142" s="268"/>
      <c r="CO142" s="268"/>
      <c r="CP142" s="268"/>
      <c r="CQ142" s="268"/>
      <c r="CR142" s="268"/>
      <c r="CS142" s="268"/>
      <c r="CT142" s="268"/>
      <c r="CU142" s="268"/>
      <c r="CV142" s="268"/>
      <c r="CW142" s="268"/>
      <c r="CX142" s="268"/>
      <c r="CY142" s="268"/>
      <c r="CZ142" s="268"/>
      <c r="DA142" s="268"/>
      <c r="DB142" s="268"/>
      <c r="DC142" s="268"/>
      <c r="DD142" s="268"/>
      <c r="DE142" s="268"/>
      <c r="DF142" s="268"/>
      <c r="DG142" s="268"/>
      <c r="DH142" s="268"/>
      <c r="DI142" s="268"/>
      <c r="DJ142" s="268"/>
      <c r="DK142" s="268"/>
      <c r="DL142" s="268"/>
      <c r="DM142" s="268"/>
      <c r="DN142" s="268"/>
      <c r="DO142" s="268"/>
      <c r="DP142" s="268"/>
      <c r="DQ142" s="268"/>
      <c r="DR142" s="268"/>
      <c r="DS142" s="268"/>
      <c r="DT142" s="268"/>
      <c r="DU142" s="268"/>
      <c r="DV142" s="268"/>
      <c r="DW142" s="268"/>
      <c r="DX142" s="268"/>
      <c r="DY142" s="268"/>
      <c r="DZ142" s="268"/>
      <c r="EA142" s="268"/>
      <c r="EB142" s="268"/>
      <c r="EC142" s="268"/>
      <c r="ED142" s="268"/>
      <c r="EE142" s="268"/>
      <c r="EF142" s="268"/>
      <c r="EG142" s="268"/>
      <c r="EH142" s="268"/>
      <c r="EI142" s="268"/>
      <c r="EJ142" s="268"/>
      <c r="EK142" s="268"/>
      <c r="EL142" s="268"/>
      <c r="EM142" s="268"/>
      <c r="EN142" s="268"/>
      <c r="EO142" s="268"/>
      <c r="EP142" s="268"/>
      <c r="EQ142" s="268"/>
      <c r="ER142" s="268"/>
      <c r="ES142" s="268"/>
      <c r="ET142" s="268"/>
      <c r="EU142" s="268"/>
      <c r="EV142" s="268"/>
      <c r="EW142" s="268"/>
      <c r="EX142" s="268"/>
      <c r="EY142" s="268"/>
      <c r="EZ142" s="268"/>
      <c r="FA142" s="268"/>
      <c r="FB142" s="268"/>
      <c r="FC142" s="268"/>
      <c r="FD142" s="268"/>
      <c r="FE142" s="268"/>
      <c r="FF142" s="268"/>
      <c r="FG142" s="268"/>
      <c r="FH142" s="268"/>
      <c r="FI142" s="268"/>
      <c r="FJ142" s="268"/>
      <c r="FK142" s="268"/>
      <c r="FL142" s="268"/>
      <c r="FM142" s="268"/>
      <c r="FN142" s="268"/>
      <c r="FO142" s="268"/>
      <c r="FP142" s="268"/>
      <c r="FQ142" s="268"/>
      <c r="FR142" s="268"/>
      <c r="FS142" s="268"/>
      <c r="FT142" s="268"/>
      <c r="FU142" s="268"/>
      <c r="FV142" s="268"/>
      <c r="FW142" s="268"/>
      <c r="FX142" s="268"/>
      <c r="FY142" s="268"/>
      <c r="FZ142" s="268"/>
      <c r="GA142" s="268"/>
      <c r="GB142" s="268"/>
      <c r="GC142" s="268"/>
      <c r="GD142" s="268"/>
      <c r="GE142" s="268"/>
      <c r="GF142" s="268"/>
      <c r="GG142" s="268"/>
      <c r="GH142" s="268"/>
      <c r="GI142" s="268"/>
      <c r="GJ142" s="268"/>
      <c r="GK142" s="268"/>
      <c r="GL142" s="268"/>
      <c r="GM142" s="268"/>
      <c r="GN142" s="268"/>
      <c r="GO142" s="268"/>
      <c r="GP142" s="268"/>
      <c r="GQ142" s="268"/>
      <c r="GR142" s="268"/>
      <c r="GS142" s="268"/>
      <c r="GT142" s="268"/>
      <c r="GU142" s="268"/>
      <c r="GV142" s="268"/>
      <c r="GW142" s="268"/>
    </row>
    <row r="143" spans="1:205" s="23" customFormat="1" ht="23.5" x14ac:dyDescent="0.35">
      <c r="A143" s="268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7"/>
      <c r="AN143" s="267"/>
      <c r="AO143" s="267"/>
      <c r="AP143" s="267"/>
      <c r="AQ143" s="267"/>
      <c r="AR143" s="267"/>
      <c r="AS143" s="267"/>
      <c r="AT143" s="267"/>
      <c r="AU143" s="267"/>
      <c r="AV143" s="267"/>
      <c r="AW143" s="267"/>
      <c r="AX143" s="267"/>
      <c r="AY143" s="267"/>
      <c r="AZ143" s="267"/>
      <c r="BA143" s="267"/>
      <c r="BB143" s="267"/>
      <c r="BC143" s="267"/>
      <c r="BD143" s="267"/>
      <c r="BE143" s="267"/>
      <c r="BF143" s="267"/>
      <c r="BG143" s="267"/>
      <c r="BH143" s="267"/>
      <c r="BI143" s="267"/>
      <c r="BJ143" s="267"/>
      <c r="BK143" s="267"/>
      <c r="BL143" s="267"/>
      <c r="BM143" s="267"/>
      <c r="BN143" s="267"/>
      <c r="BO143" s="267"/>
      <c r="BP143" s="267"/>
      <c r="BQ143" s="267"/>
      <c r="BR143" s="267"/>
      <c r="BS143" s="267"/>
      <c r="BT143" s="268"/>
      <c r="BU143" s="268"/>
      <c r="BV143" s="268"/>
      <c r="BW143" s="268"/>
      <c r="BX143" s="268"/>
      <c r="BY143" s="268"/>
      <c r="BZ143" s="268"/>
      <c r="CA143" s="268"/>
      <c r="CB143" s="268"/>
      <c r="CC143" s="268"/>
      <c r="CD143" s="268"/>
      <c r="CE143" s="268"/>
      <c r="CF143" s="268"/>
      <c r="CG143" s="268"/>
      <c r="CH143" s="268"/>
      <c r="CI143" s="268"/>
      <c r="CJ143" s="268"/>
      <c r="CK143" s="268"/>
      <c r="CL143" s="268"/>
      <c r="CM143" s="268"/>
      <c r="CN143" s="268"/>
      <c r="CO143" s="268"/>
      <c r="CP143" s="268"/>
      <c r="CQ143" s="268"/>
      <c r="CR143" s="268"/>
      <c r="CS143" s="268"/>
      <c r="CT143" s="268"/>
      <c r="CU143" s="268"/>
      <c r="CV143" s="268"/>
      <c r="CW143" s="268"/>
      <c r="CX143" s="268"/>
      <c r="CY143" s="268"/>
      <c r="CZ143" s="268"/>
      <c r="DA143" s="268"/>
      <c r="DB143" s="268"/>
      <c r="DC143" s="268"/>
      <c r="DD143" s="268"/>
      <c r="DE143" s="268"/>
      <c r="DF143" s="268"/>
      <c r="DG143" s="268"/>
      <c r="DH143" s="268"/>
      <c r="DI143" s="268"/>
      <c r="DJ143" s="268"/>
      <c r="DK143" s="268"/>
      <c r="DL143" s="268"/>
      <c r="DM143" s="268"/>
      <c r="DN143" s="268"/>
      <c r="DO143" s="268"/>
      <c r="DP143" s="268"/>
      <c r="DQ143" s="268"/>
      <c r="DR143" s="268"/>
      <c r="DS143" s="268"/>
      <c r="DT143" s="268"/>
      <c r="DU143" s="268"/>
      <c r="DV143" s="268"/>
      <c r="DW143" s="268"/>
      <c r="DX143" s="268"/>
      <c r="DY143" s="268"/>
      <c r="DZ143" s="268"/>
      <c r="EA143" s="268"/>
      <c r="EB143" s="268"/>
      <c r="EC143" s="268"/>
      <c r="ED143" s="268"/>
      <c r="EE143" s="268"/>
      <c r="EF143" s="268"/>
      <c r="EG143" s="268"/>
      <c r="EH143" s="268"/>
      <c r="EI143" s="268"/>
      <c r="EJ143" s="268"/>
      <c r="EK143" s="268"/>
      <c r="EL143" s="268"/>
      <c r="EM143" s="268"/>
      <c r="EN143" s="268"/>
      <c r="EO143" s="268"/>
      <c r="EP143" s="268"/>
      <c r="EQ143" s="268"/>
      <c r="ER143" s="268"/>
      <c r="ES143" s="268"/>
      <c r="ET143" s="268"/>
      <c r="EU143" s="268"/>
      <c r="EV143" s="268"/>
      <c r="EW143" s="268"/>
      <c r="EX143" s="268"/>
      <c r="EY143" s="268"/>
      <c r="EZ143" s="268"/>
      <c r="FA143" s="268"/>
      <c r="FB143" s="268"/>
      <c r="FC143" s="268"/>
      <c r="FD143" s="268"/>
      <c r="FE143" s="268"/>
      <c r="FF143" s="268"/>
      <c r="FG143" s="268"/>
      <c r="FH143" s="268"/>
      <c r="FI143" s="268"/>
      <c r="FJ143" s="268"/>
      <c r="FK143" s="268"/>
      <c r="FL143" s="268"/>
      <c r="FM143" s="268"/>
      <c r="FN143" s="268"/>
      <c r="FO143" s="268"/>
      <c r="FP143" s="268"/>
      <c r="FQ143" s="268"/>
      <c r="FR143" s="268"/>
      <c r="FS143" s="268"/>
      <c r="FT143" s="268"/>
      <c r="FU143" s="268"/>
      <c r="FV143" s="268"/>
      <c r="FW143" s="268"/>
      <c r="FX143" s="268"/>
      <c r="FY143" s="268"/>
      <c r="FZ143" s="268"/>
      <c r="GA143" s="268"/>
      <c r="GB143" s="268"/>
      <c r="GC143" s="268"/>
      <c r="GD143" s="268"/>
      <c r="GE143" s="268"/>
      <c r="GF143" s="268"/>
      <c r="GG143" s="268"/>
      <c r="GH143" s="268"/>
      <c r="GI143" s="268"/>
      <c r="GJ143" s="268"/>
      <c r="GK143" s="268"/>
      <c r="GL143" s="268"/>
      <c r="GM143" s="268"/>
      <c r="GN143" s="268"/>
      <c r="GO143" s="268"/>
      <c r="GP143" s="268"/>
      <c r="GQ143" s="268"/>
      <c r="GR143" s="268"/>
      <c r="GS143" s="268"/>
      <c r="GT143" s="268"/>
      <c r="GU143" s="268"/>
      <c r="GV143" s="268"/>
      <c r="GW143" s="268"/>
    </row>
    <row r="144" spans="1:205" s="23" customFormat="1" ht="23.5" x14ac:dyDescent="0.35">
      <c r="A144" s="268"/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7"/>
      <c r="AG144" s="267"/>
      <c r="AH144" s="267"/>
      <c r="AI144" s="267"/>
      <c r="AJ144" s="267"/>
      <c r="AK144" s="267"/>
      <c r="AL144" s="267"/>
      <c r="AM144" s="267"/>
      <c r="AN144" s="267"/>
      <c r="AO144" s="267"/>
      <c r="AP144" s="267"/>
      <c r="AQ144" s="267"/>
      <c r="AR144" s="267"/>
      <c r="AS144" s="267"/>
      <c r="AT144" s="267"/>
      <c r="AU144" s="267"/>
      <c r="AV144" s="267"/>
      <c r="AW144" s="267"/>
      <c r="AX144" s="267"/>
      <c r="AY144" s="267"/>
      <c r="AZ144" s="267"/>
      <c r="BA144" s="267"/>
      <c r="BB144" s="267"/>
      <c r="BC144" s="267"/>
      <c r="BD144" s="267"/>
      <c r="BE144" s="267"/>
      <c r="BF144" s="267"/>
      <c r="BG144" s="267"/>
      <c r="BH144" s="267"/>
      <c r="BI144" s="267"/>
      <c r="BJ144" s="267"/>
      <c r="BK144" s="267"/>
      <c r="BL144" s="267"/>
      <c r="BM144" s="267"/>
      <c r="BN144" s="267"/>
      <c r="BO144" s="267"/>
      <c r="BP144" s="267"/>
      <c r="BQ144" s="267"/>
      <c r="BR144" s="267"/>
      <c r="BS144" s="267"/>
      <c r="BT144" s="268"/>
      <c r="BU144" s="268"/>
      <c r="BV144" s="268"/>
      <c r="BW144" s="268"/>
      <c r="BX144" s="268"/>
      <c r="BY144" s="268"/>
      <c r="BZ144" s="268"/>
      <c r="CA144" s="268"/>
      <c r="CB144" s="268"/>
      <c r="CC144" s="268"/>
      <c r="CD144" s="268"/>
      <c r="CE144" s="268"/>
      <c r="CF144" s="268"/>
      <c r="CG144" s="268"/>
      <c r="CH144" s="268"/>
      <c r="CI144" s="268"/>
      <c r="CJ144" s="268"/>
      <c r="CK144" s="268"/>
      <c r="CL144" s="268"/>
      <c r="CM144" s="268"/>
      <c r="CN144" s="268"/>
      <c r="CO144" s="268"/>
      <c r="CP144" s="268"/>
      <c r="CQ144" s="268"/>
      <c r="CR144" s="268"/>
      <c r="CS144" s="268"/>
      <c r="CT144" s="268"/>
      <c r="CU144" s="268"/>
      <c r="CV144" s="268"/>
      <c r="CW144" s="268"/>
      <c r="CX144" s="268"/>
      <c r="CY144" s="268"/>
      <c r="CZ144" s="268"/>
      <c r="DA144" s="268"/>
      <c r="DB144" s="268"/>
      <c r="DC144" s="268"/>
      <c r="DD144" s="268"/>
      <c r="DE144" s="268"/>
      <c r="DF144" s="268"/>
      <c r="DG144" s="268"/>
      <c r="DH144" s="268"/>
      <c r="DI144" s="268"/>
      <c r="DJ144" s="268"/>
      <c r="DK144" s="268"/>
      <c r="DL144" s="268"/>
      <c r="DM144" s="268"/>
      <c r="DN144" s="268"/>
      <c r="DO144" s="268"/>
      <c r="DP144" s="268"/>
      <c r="DQ144" s="268"/>
      <c r="DR144" s="268"/>
      <c r="DS144" s="268"/>
      <c r="DT144" s="268"/>
      <c r="DU144" s="268"/>
      <c r="DV144" s="268"/>
      <c r="DW144" s="268"/>
      <c r="DX144" s="268"/>
      <c r="DY144" s="268"/>
      <c r="DZ144" s="268"/>
      <c r="EA144" s="268"/>
      <c r="EB144" s="268"/>
      <c r="EC144" s="268"/>
      <c r="ED144" s="268"/>
      <c r="EE144" s="268"/>
      <c r="EF144" s="268"/>
      <c r="EG144" s="268"/>
      <c r="EH144" s="268"/>
      <c r="EI144" s="268"/>
      <c r="EJ144" s="268"/>
      <c r="EK144" s="268"/>
      <c r="EL144" s="268"/>
      <c r="EM144" s="268"/>
      <c r="EN144" s="268"/>
      <c r="EO144" s="268"/>
      <c r="EP144" s="268"/>
      <c r="EQ144" s="268"/>
      <c r="ER144" s="268"/>
      <c r="ES144" s="268"/>
      <c r="ET144" s="268"/>
      <c r="EU144" s="268"/>
      <c r="EV144" s="268"/>
      <c r="EW144" s="268"/>
      <c r="EX144" s="268"/>
      <c r="EY144" s="268"/>
      <c r="EZ144" s="268"/>
      <c r="FA144" s="268"/>
      <c r="FB144" s="268"/>
      <c r="FC144" s="268"/>
      <c r="FD144" s="268"/>
      <c r="FE144" s="268"/>
      <c r="FF144" s="268"/>
      <c r="FG144" s="268"/>
      <c r="FH144" s="268"/>
      <c r="FI144" s="268"/>
      <c r="FJ144" s="268"/>
      <c r="FK144" s="268"/>
      <c r="FL144" s="268"/>
      <c r="FM144" s="268"/>
      <c r="FN144" s="268"/>
      <c r="FO144" s="268"/>
      <c r="FP144" s="268"/>
      <c r="FQ144" s="268"/>
      <c r="FR144" s="268"/>
      <c r="FS144" s="268"/>
      <c r="FT144" s="268"/>
      <c r="FU144" s="268"/>
      <c r="FV144" s="268"/>
      <c r="FW144" s="268"/>
      <c r="FX144" s="268"/>
      <c r="FY144" s="268"/>
      <c r="FZ144" s="268"/>
      <c r="GA144" s="268"/>
      <c r="GB144" s="268"/>
      <c r="GC144" s="268"/>
      <c r="GD144" s="268"/>
      <c r="GE144" s="268"/>
      <c r="GF144" s="268"/>
      <c r="GG144" s="268"/>
      <c r="GH144" s="268"/>
      <c r="GI144" s="268"/>
      <c r="GJ144" s="268"/>
      <c r="GK144" s="268"/>
      <c r="GL144" s="268"/>
      <c r="GM144" s="268"/>
      <c r="GN144" s="268"/>
      <c r="GO144" s="268"/>
      <c r="GP144" s="268"/>
      <c r="GQ144" s="268"/>
      <c r="GR144" s="268"/>
      <c r="GS144" s="268"/>
      <c r="GT144" s="268"/>
      <c r="GU144" s="268"/>
      <c r="GV144" s="268"/>
      <c r="GW144" s="268"/>
    </row>
    <row r="145" spans="1:205" s="23" customFormat="1" ht="23.5" x14ac:dyDescent="0.35">
      <c r="A145" s="268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7"/>
      <c r="AX145" s="267"/>
      <c r="AY145" s="267"/>
      <c r="AZ145" s="267"/>
      <c r="BA145" s="267"/>
      <c r="BB145" s="267"/>
      <c r="BC145" s="267"/>
      <c r="BD145" s="267"/>
      <c r="BE145" s="267"/>
      <c r="BF145" s="267"/>
      <c r="BG145" s="267"/>
      <c r="BH145" s="267"/>
      <c r="BI145" s="267"/>
      <c r="BJ145" s="267"/>
      <c r="BK145" s="267"/>
      <c r="BL145" s="267"/>
      <c r="BM145" s="267"/>
      <c r="BN145" s="267"/>
      <c r="BO145" s="267"/>
      <c r="BP145" s="267"/>
      <c r="BQ145" s="267"/>
      <c r="BR145" s="267"/>
      <c r="BS145" s="267"/>
      <c r="BT145" s="268"/>
      <c r="BU145" s="268"/>
      <c r="BV145" s="268"/>
      <c r="BW145" s="268"/>
      <c r="BX145" s="268"/>
      <c r="BY145" s="268"/>
      <c r="BZ145" s="268"/>
      <c r="CA145" s="268"/>
      <c r="CB145" s="268"/>
      <c r="CC145" s="268"/>
      <c r="CD145" s="268"/>
      <c r="CE145" s="268"/>
      <c r="CF145" s="268"/>
      <c r="CG145" s="268"/>
      <c r="CH145" s="268"/>
      <c r="CI145" s="268"/>
      <c r="CJ145" s="268"/>
      <c r="CK145" s="268"/>
      <c r="CL145" s="268"/>
      <c r="CM145" s="268"/>
      <c r="CN145" s="268"/>
      <c r="CO145" s="268"/>
      <c r="CP145" s="268"/>
      <c r="CQ145" s="268"/>
      <c r="CR145" s="268"/>
      <c r="CS145" s="268"/>
      <c r="CT145" s="268"/>
      <c r="CU145" s="268"/>
      <c r="CV145" s="268"/>
      <c r="CW145" s="268"/>
      <c r="CX145" s="268"/>
      <c r="CY145" s="268"/>
      <c r="CZ145" s="268"/>
      <c r="DA145" s="268"/>
      <c r="DB145" s="268"/>
      <c r="DC145" s="268"/>
      <c r="DD145" s="268"/>
      <c r="DE145" s="268"/>
      <c r="DF145" s="268"/>
      <c r="DG145" s="268"/>
      <c r="DH145" s="268"/>
      <c r="DI145" s="268"/>
      <c r="DJ145" s="268"/>
      <c r="DK145" s="268"/>
      <c r="DL145" s="268"/>
      <c r="DM145" s="268"/>
      <c r="DN145" s="268"/>
      <c r="DO145" s="268"/>
      <c r="DP145" s="268"/>
      <c r="DQ145" s="268"/>
      <c r="DR145" s="268"/>
      <c r="DS145" s="268"/>
      <c r="DT145" s="268"/>
      <c r="DU145" s="268"/>
      <c r="DV145" s="268"/>
      <c r="DW145" s="268"/>
      <c r="DX145" s="268"/>
      <c r="DY145" s="268"/>
      <c r="DZ145" s="268"/>
      <c r="EA145" s="268"/>
      <c r="EB145" s="268"/>
      <c r="EC145" s="268"/>
      <c r="ED145" s="268"/>
      <c r="EE145" s="268"/>
      <c r="EF145" s="268"/>
      <c r="EG145" s="268"/>
      <c r="EH145" s="268"/>
      <c r="EI145" s="268"/>
      <c r="EJ145" s="268"/>
      <c r="EK145" s="268"/>
      <c r="EL145" s="268"/>
      <c r="EM145" s="268"/>
      <c r="EN145" s="268"/>
      <c r="EO145" s="268"/>
      <c r="EP145" s="268"/>
      <c r="EQ145" s="268"/>
      <c r="ER145" s="268"/>
      <c r="ES145" s="268"/>
      <c r="ET145" s="268"/>
      <c r="EU145" s="268"/>
      <c r="EV145" s="268"/>
      <c r="EW145" s="268"/>
      <c r="EX145" s="268"/>
      <c r="EY145" s="268"/>
      <c r="EZ145" s="268"/>
      <c r="FA145" s="268"/>
      <c r="FB145" s="268"/>
      <c r="FC145" s="268"/>
      <c r="FD145" s="268"/>
      <c r="FE145" s="268"/>
      <c r="FF145" s="268"/>
      <c r="FG145" s="268"/>
      <c r="FH145" s="268"/>
      <c r="FI145" s="268"/>
      <c r="FJ145" s="268"/>
      <c r="FK145" s="268"/>
      <c r="FL145" s="268"/>
      <c r="FM145" s="268"/>
      <c r="FN145" s="268"/>
      <c r="FO145" s="268"/>
      <c r="FP145" s="268"/>
      <c r="FQ145" s="268"/>
      <c r="FR145" s="268"/>
      <c r="FS145" s="268"/>
      <c r="FT145" s="268"/>
      <c r="FU145" s="268"/>
      <c r="FV145" s="268"/>
      <c r="FW145" s="268"/>
      <c r="FX145" s="268"/>
      <c r="FY145" s="268"/>
      <c r="FZ145" s="268"/>
      <c r="GA145" s="268"/>
      <c r="GB145" s="268"/>
      <c r="GC145" s="268"/>
      <c r="GD145" s="268"/>
      <c r="GE145" s="268"/>
      <c r="GF145" s="268"/>
      <c r="GG145" s="268"/>
      <c r="GH145" s="268"/>
      <c r="GI145" s="268"/>
      <c r="GJ145" s="268"/>
      <c r="GK145" s="268"/>
      <c r="GL145" s="268"/>
      <c r="GM145" s="268"/>
      <c r="GN145" s="268"/>
      <c r="GO145" s="268"/>
      <c r="GP145" s="268"/>
      <c r="GQ145" s="268"/>
      <c r="GR145" s="268"/>
      <c r="GS145" s="268"/>
      <c r="GT145" s="268"/>
      <c r="GU145" s="268"/>
      <c r="GV145" s="268"/>
      <c r="GW145" s="268"/>
    </row>
    <row r="146" spans="1:205" s="23" customFormat="1" ht="23.5" x14ac:dyDescent="0.35">
      <c r="A146" s="268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7"/>
      <c r="AL146" s="267"/>
      <c r="AM146" s="267"/>
      <c r="AN146" s="267"/>
      <c r="AO146" s="267"/>
      <c r="AP146" s="267"/>
      <c r="AQ146" s="267"/>
      <c r="AR146" s="267"/>
      <c r="AS146" s="267"/>
      <c r="AT146" s="267"/>
      <c r="AU146" s="267"/>
      <c r="AV146" s="267"/>
      <c r="AW146" s="267"/>
      <c r="AX146" s="267"/>
      <c r="AY146" s="267"/>
      <c r="AZ146" s="267"/>
      <c r="BA146" s="267"/>
      <c r="BB146" s="267"/>
      <c r="BC146" s="267"/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  <c r="BR146" s="267"/>
      <c r="BS146" s="267"/>
      <c r="BT146" s="268"/>
      <c r="BU146" s="268"/>
      <c r="BV146" s="268"/>
      <c r="BW146" s="268"/>
      <c r="BX146" s="268"/>
      <c r="BY146" s="268"/>
      <c r="BZ146" s="268"/>
      <c r="CA146" s="268"/>
      <c r="CB146" s="268"/>
      <c r="CC146" s="268"/>
      <c r="CD146" s="268"/>
      <c r="CE146" s="268"/>
      <c r="CF146" s="268"/>
      <c r="CG146" s="268"/>
      <c r="CH146" s="268"/>
      <c r="CI146" s="268"/>
      <c r="CJ146" s="268"/>
      <c r="CK146" s="268"/>
      <c r="CL146" s="268"/>
      <c r="CM146" s="268"/>
      <c r="CN146" s="268"/>
      <c r="CO146" s="268"/>
      <c r="CP146" s="268"/>
      <c r="CQ146" s="268"/>
      <c r="CR146" s="268"/>
      <c r="CS146" s="268"/>
      <c r="CT146" s="268"/>
      <c r="CU146" s="268"/>
      <c r="CV146" s="268"/>
      <c r="CW146" s="268"/>
      <c r="CX146" s="268"/>
      <c r="CY146" s="268"/>
      <c r="CZ146" s="268"/>
      <c r="DA146" s="268"/>
      <c r="DB146" s="268"/>
      <c r="DC146" s="268"/>
      <c r="DD146" s="268"/>
      <c r="DE146" s="268"/>
      <c r="DF146" s="268"/>
      <c r="DG146" s="268"/>
      <c r="DH146" s="268"/>
      <c r="DI146" s="268"/>
      <c r="DJ146" s="268"/>
      <c r="DK146" s="268"/>
      <c r="DL146" s="268"/>
      <c r="DM146" s="268"/>
      <c r="DN146" s="268"/>
      <c r="DO146" s="268"/>
      <c r="DP146" s="268"/>
      <c r="DQ146" s="268"/>
      <c r="DR146" s="268"/>
      <c r="DS146" s="268"/>
      <c r="DT146" s="268"/>
      <c r="DU146" s="268"/>
      <c r="DV146" s="268"/>
      <c r="DW146" s="268"/>
      <c r="DX146" s="268"/>
      <c r="DY146" s="268"/>
      <c r="DZ146" s="268"/>
      <c r="EA146" s="268"/>
      <c r="EB146" s="268"/>
      <c r="EC146" s="268"/>
      <c r="ED146" s="268"/>
      <c r="EE146" s="268"/>
      <c r="EF146" s="268"/>
      <c r="EG146" s="268"/>
      <c r="EH146" s="268"/>
      <c r="EI146" s="268"/>
      <c r="EJ146" s="268"/>
      <c r="EK146" s="268"/>
      <c r="EL146" s="268"/>
      <c r="EM146" s="268"/>
      <c r="EN146" s="268"/>
      <c r="EO146" s="268"/>
      <c r="EP146" s="268"/>
      <c r="EQ146" s="268"/>
      <c r="ER146" s="268"/>
      <c r="ES146" s="268"/>
      <c r="ET146" s="268"/>
      <c r="EU146" s="268"/>
      <c r="EV146" s="268"/>
      <c r="EW146" s="268"/>
      <c r="EX146" s="268"/>
      <c r="EY146" s="268"/>
      <c r="EZ146" s="268"/>
      <c r="FA146" s="268"/>
      <c r="FB146" s="268"/>
      <c r="FC146" s="268"/>
      <c r="FD146" s="268"/>
      <c r="FE146" s="268"/>
      <c r="FF146" s="268"/>
      <c r="FG146" s="268"/>
      <c r="FH146" s="268"/>
      <c r="FI146" s="268"/>
      <c r="FJ146" s="268"/>
      <c r="FK146" s="268"/>
      <c r="FL146" s="268"/>
      <c r="FM146" s="268"/>
      <c r="FN146" s="268"/>
      <c r="FO146" s="268"/>
      <c r="FP146" s="268"/>
      <c r="FQ146" s="268"/>
      <c r="FR146" s="268"/>
      <c r="FS146" s="268"/>
      <c r="FT146" s="268"/>
      <c r="FU146" s="268"/>
      <c r="FV146" s="268"/>
      <c r="FW146" s="268"/>
      <c r="FX146" s="268"/>
      <c r="FY146" s="268"/>
      <c r="FZ146" s="268"/>
      <c r="GA146" s="268"/>
      <c r="GB146" s="268"/>
      <c r="GC146" s="268"/>
      <c r="GD146" s="268"/>
      <c r="GE146" s="268"/>
      <c r="GF146" s="268"/>
      <c r="GG146" s="268"/>
      <c r="GH146" s="268"/>
      <c r="GI146" s="268"/>
      <c r="GJ146" s="268"/>
      <c r="GK146" s="268"/>
      <c r="GL146" s="268"/>
      <c r="GM146" s="268"/>
      <c r="GN146" s="268"/>
      <c r="GO146" s="268"/>
      <c r="GP146" s="268"/>
      <c r="GQ146" s="268"/>
      <c r="GR146" s="268"/>
      <c r="GS146" s="268"/>
      <c r="GT146" s="268"/>
      <c r="GU146" s="268"/>
      <c r="GV146" s="268"/>
      <c r="GW146" s="268"/>
    </row>
    <row r="147" spans="1:205" s="23" customFormat="1" ht="23.5" x14ac:dyDescent="0.35">
      <c r="A147" s="268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7"/>
      <c r="AG147" s="267"/>
      <c r="AH147" s="267"/>
      <c r="AI147" s="267"/>
      <c r="AJ147" s="267"/>
      <c r="AK147" s="267"/>
      <c r="AL147" s="267"/>
      <c r="AM147" s="267"/>
      <c r="AN147" s="267"/>
      <c r="AO147" s="267"/>
      <c r="AP147" s="267"/>
      <c r="AQ147" s="267"/>
      <c r="AR147" s="267"/>
      <c r="AS147" s="267"/>
      <c r="AT147" s="267"/>
      <c r="AU147" s="267"/>
      <c r="AV147" s="267"/>
      <c r="AW147" s="267"/>
      <c r="AX147" s="267"/>
      <c r="AY147" s="267"/>
      <c r="AZ147" s="267"/>
      <c r="BA147" s="267"/>
      <c r="BB147" s="267"/>
      <c r="BC147" s="267"/>
      <c r="BD147" s="267"/>
      <c r="BE147" s="267"/>
      <c r="BF147" s="267"/>
      <c r="BG147" s="267"/>
      <c r="BH147" s="267"/>
      <c r="BI147" s="267"/>
      <c r="BJ147" s="267"/>
      <c r="BK147" s="267"/>
      <c r="BL147" s="267"/>
      <c r="BM147" s="267"/>
      <c r="BN147" s="267"/>
      <c r="BO147" s="267"/>
      <c r="BP147" s="267"/>
      <c r="BQ147" s="267"/>
      <c r="BR147" s="267"/>
      <c r="BS147" s="267"/>
      <c r="BT147" s="268"/>
      <c r="BU147" s="268"/>
      <c r="BV147" s="268"/>
      <c r="BW147" s="268"/>
      <c r="BX147" s="268"/>
      <c r="BY147" s="268"/>
      <c r="BZ147" s="268"/>
      <c r="CA147" s="268"/>
      <c r="CB147" s="268"/>
      <c r="CC147" s="268"/>
      <c r="CD147" s="268"/>
      <c r="CE147" s="268"/>
      <c r="CF147" s="268"/>
      <c r="CG147" s="268"/>
      <c r="CH147" s="268"/>
      <c r="CI147" s="268"/>
      <c r="CJ147" s="268"/>
      <c r="CK147" s="268"/>
      <c r="CL147" s="268"/>
      <c r="CM147" s="268"/>
      <c r="CN147" s="268"/>
      <c r="CO147" s="268"/>
      <c r="CP147" s="268"/>
      <c r="CQ147" s="268"/>
      <c r="CR147" s="268"/>
      <c r="CS147" s="268"/>
      <c r="CT147" s="268"/>
      <c r="CU147" s="268"/>
      <c r="CV147" s="268"/>
      <c r="CW147" s="268"/>
      <c r="CX147" s="268"/>
      <c r="CY147" s="268"/>
      <c r="CZ147" s="268"/>
      <c r="DA147" s="268"/>
      <c r="DB147" s="268"/>
      <c r="DC147" s="268"/>
      <c r="DD147" s="268"/>
      <c r="DE147" s="268"/>
      <c r="DF147" s="268"/>
      <c r="DG147" s="268"/>
      <c r="DH147" s="268"/>
      <c r="DI147" s="268"/>
      <c r="DJ147" s="268"/>
      <c r="DK147" s="268"/>
      <c r="DL147" s="268"/>
      <c r="DM147" s="268"/>
      <c r="DN147" s="268"/>
      <c r="DO147" s="268"/>
      <c r="DP147" s="268"/>
      <c r="DQ147" s="268"/>
      <c r="DR147" s="268"/>
      <c r="DS147" s="268"/>
      <c r="DT147" s="268"/>
      <c r="DU147" s="268"/>
      <c r="DV147" s="268"/>
      <c r="DW147" s="268"/>
      <c r="DX147" s="268"/>
      <c r="DY147" s="268"/>
      <c r="DZ147" s="268"/>
      <c r="EA147" s="268"/>
      <c r="EB147" s="268"/>
      <c r="EC147" s="268"/>
      <c r="ED147" s="268"/>
      <c r="EE147" s="268"/>
      <c r="EF147" s="268"/>
      <c r="EG147" s="268"/>
      <c r="EH147" s="268"/>
      <c r="EI147" s="268"/>
      <c r="EJ147" s="268"/>
      <c r="EK147" s="268"/>
      <c r="EL147" s="268"/>
      <c r="EM147" s="268"/>
      <c r="EN147" s="268"/>
      <c r="EO147" s="268"/>
      <c r="EP147" s="268"/>
      <c r="EQ147" s="268"/>
      <c r="ER147" s="268"/>
      <c r="ES147" s="268"/>
      <c r="ET147" s="268"/>
      <c r="EU147" s="268"/>
      <c r="EV147" s="268"/>
      <c r="EW147" s="268"/>
      <c r="EX147" s="268"/>
      <c r="EY147" s="268"/>
      <c r="EZ147" s="268"/>
      <c r="FA147" s="268"/>
      <c r="FB147" s="268"/>
      <c r="FC147" s="268"/>
      <c r="FD147" s="268"/>
      <c r="FE147" s="268"/>
      <c r="FF147" s="268"/>
      <c r="FG147" s="268"/>
      <c r="FH147" s="268"/>
      <c r="FI147" s="268"/>
      <c r="FJ147" s="268"/>
      <c r="FK147" s="268"/>
      <c r="FL147" s="268"/>
      <c r="FM147" s="268"/>
      <c r="FN147" s="268"/>
      <c r="FO147" s="268"/>
      <c r="FP147" s="268"/>
      <c r="FQ147" s="268"/>
      <c r="FR147" s="268"/>
      <c r="FS147" s="268"/>
      <c r="FT147" s="268"/>
      <c r="FU147" s="268"/>
      <c r="FV147" s="268"/>
      <c r="FW147" s="268"/>
      <c r="FX147" s="268"/>
      <c r="FY147" s="268"/>
      <c r="FZ147" s="268"/>
      <c r="GA147" s="268"/>
      <c r="GB147" s="268"/>
      <c r="GC147" s="268"/>
      <c r="GD147" s="268"/>
      <c r="GE147" s="268"/>
      <c r="GF147" s="268"/>
      <c r="GG147" s="268"/>
      <c r="GH147" s="268"/>
      <c r="GI147" s="268"/>
      <c r="GJ147" s="268"/>
      <c r="GK147" s="268"/>
      <c r="GL147" s="268"/>
      <c r="GM147" s="268"/>
      <c r="GN147" s="268"/>
      <c r="GO147" s="268"/>
      <c r="GP147" s="268"/>
      <c r="GQ147" s="268"/>
      <c r="GR147" s="268"/>
      <c r="GS147" s="268"/>
      <c r="GT147" s="268"/>
      <c r="GU147" s="268"/>
      <c r="GV147" s="268"/>
      <c r="GW147" s="268"/>
    </row>
    <row r="148" spans="1:205" ht="23.5" x14ac:dyDescent="0.35">
      <c r="A148" s="268"/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7"/>
      <c r="AG148" s="267"/>
      <c r="AH148" s="267"/>
      <c r="AI148" s="267"/>
      <c r="AJ148" s="267"/>
      <c r="AK148" s="267"/>
      <c r="AL148" s="267"/>
      <c r="AM148" s="267"/>
      <c r="AN148" s="267"/>
      <c r="AO148" s="267"/>
      <c r="AP148" s="267"/>
      <c r="AQ148" s="267"/>
      <c r="AR148" s="267"/>
      <c r="AS148" s="267"/>
      <c r="AT148" s="267"/>
      <c r="AU148" s="267"/>
      <c r="AV148" s="267"/>
      <c r="AW148" s="267"/>
      <c r="AX148" s="267"/>
      <c r="AY148" s="267"/>
      <c r="AZ148" s="267"/>
      <c r="BA148" s="267"/>
      <c r="BB148" s="267"/>
      <c r="BC148" s="267"/>
      <c r="BD148" s="267"/>
      <c r="BE148" s="267"/>
      <c r="BF148" s="267"/>
      <c r="BG148" s="267"/>
      <c r="BH148" s="267"/>
      <c r="BI148" s="267"/>
      <c r="BJ148" s="267"/>
      <c r="BK148" s="267"/>
      <c r="BL148" s="267"/>
      <c r="BM148" s="267"/>
      <c r="BN148" s="267"/>
      <c r="BO148" s="267"/>
      <c r="BP148" s="267"/>
      <c r="BQ148" s="267"/>
      <c r="BR148" s="267"/>
      <c r="BS148" s="267"/>
      <c r="BT148" s="269"/>
      <c r="BU148" s="269"/>
      <c r="BV148" s="269"/>
      <c r="BW148" s="269"/>
      <c r="BX148" s="269"/>
      <c r="BY148" s="269"/>
      <c r="BZ148" s="269"/>
      <c r="CA148" s="269"/>
      <c r="CB148" s="269"/>
      <c r="CC148" s="269"/>
      <c r="CD148" s="269"/>
      <c r="CE148" s="269"/>
      <c r="CF148" s="269"/>
      <c r="CG148" s="269"/>
      <c r="CH148" s="269"/>
      <c r="CI148" s="269"/>
      <c r="CJ148" s="269"/>
      <c r="CK148" s="269"/>
      <c r="CL148" s="269"/>
      <c r="CM148" s="269"/>
      <c r="CN148" s="269"/>
      <c r="CO148" s="269"/>
      <c r="CP148" s="269"/>
      <c r="CQ148" s="269"/>
      <c r="CR148" s="269"/>
      <c r="CS148" s="269"/>
      <c r="CT148" s="269"/>
      <c r="CU148" s="269"/>
      <c r="CV148" s="269"/>
      <c r="CW148" s="269"/>
      <c r="CX148" s="269"/>
      <c r="CY148" s="269"/>
      <c r="CZ148" s="269"/>
      <c r="DA148" s="269"/>
      <c r="DB148" s="269"/>
      <c r="DC148" s="269"/>
      <c r="DD148" s="269"/>
      <c r="DE148" s="269"/>
      <c r="DF148" s="269"/>
      <c r="DG148" s="269"/>
      <c r="DH148" s="269"/>
      <c r="DI148" s="269"/>
      <c r="DJ148" s="269"/>
      <c r="DK148" s="269"/>
      <c r="DL148" s="269"/>
      <c r="DM148" s="269"/>
      <c r="DN148" s="269"/>
      <c r="DO148" s="269"/>
      <c r="DP148" s="269"/>
      <c r="DQ148" s="269"/>
      <c r="DR148" s="269"/>
      <c r="DS148" s="269"/>
      <c r="DT148" s="269"/>
      <c r="DU148" s="269"/>
      <c r="DV148" s="269"/>
      <c r="DW148" s="269"/>
      <c r="DX148" s="269"/>
      <c r="DY148" s="269"/>
      <c r="DZ148" s="269"/>
      <c r="EA148" s="269"/>
      <c r="EB148" s="269"/>
      <c r="EC148" s="269"/>
      <c r="ED148" s="269"/>
      <c r="EE148" s="269"/>
      <c r="EF148" s="269"/>
      <c r="EG148" s="269"/>
      <c r="EH148" s="269"/>
      <c r="EI148" s="269"/>
      <c r="EJ148" s="269"/>
      <c r="EK148" s="269"/>
      <c r="EL148" s="269"/>
      <c r="EM148" s="269"/>
      <c r="EN148" s="269"/>
      <c r="EO148" s="269"/>
      <c r="EP148" s="269"/>
      <c r="EQ148" s="269"/>
      <c r="ER148" s="269"/>
      <c r="ES148" s="269"/>
      <c r="ET148" s="269"/>
      <c r="EU148" s="269"/>
      <c r="EV148" s="269"/>
      <c r="EW148" s="269"/>
      <c r="EX148" s="269"/>
      <c r="EY148" s="269"/>
      <c r="EZ148" s="269"/>
      <c r="FA148" s="269"/>
      <c r="FB148" s="269"/>
      <c r="FC148" s="269"/>
      <c r="FD148" s="269"/>
      <c r="FE148" s="269"/>
      <c r="FF148" s="269"/>
      <c r="FG148" s="269"/>
      <c r="FH148" s="269"/>
      <c r="FI148" s="269"/>
      <c r="FJ148" s="269"/>
      <c r="FK148" s="269"/>
      <c r="FL148" s="269"/>
      <c r="FM148" s="269"/>
      <c r="FN148" s="269"/>
      <c r="FO148" s="269"/>
      <c r="FP148" s="269"/>
      <c r="FQ148" s="269"/>
      <c r="FR148" s="269"/>
      <c r="FS148" s="269"/>
      <c r="FT148" s="269"/>
      <c r="FU148" s="269"/>
      <c r="FV148" s="269"/>
      <c r="FW148" s="269"/>
      <c r="FX148" s="269"/>
      <c r="FY148" s="269"/>
      <c r="FZ148" s="269"/>
      <c r="GA148" s="269"/>
      <c r="GB148" s="269"/>
      <c r="GC148" s="269"/>
      <c r="GD148" s="269"/>
      <c r="GE148" s="269"/>
      <c r="GF148" s="269"/>
      <c r="GG148" s="269"/>
      <c r="GH148" s="269"/>
      <c r="GI148" s="269"/>
      <c r="GJ148" s="269"/>
      <c r="GK148" s="269"/>
      <c r="GL148" s="269"/>
      <c r="GM148" s="269"/>
      <c r="GN148" s="269"/>
      <c r="GO148" s="269"/>
      <c r="GP148" s="269"/>
      <c r="GQ148" s="269"/>
      <c r="GR148" s="269"/>
      <c r="GS148" s="269"/>
      <c r="GT148" s="269"/>
      <c r="GU148" s="269"/>
      <c r="GV148" s="269"/>
      <c r="GW148" s="269"/>
    </row>
    <row r="149" spans="1:205" x14ac:dyDescent="0.3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69"/>
      <c r="AC149" s="269"/>
      <c r="AD149" s="269"/>
      <c r="AE149" s="269"/>
      <c r="AF149" s="269"/>
      <c r="AG149" s="269"/>
      <c r="AH149" s="269"/>
      <c r="AI149" s="269"/>
      <c r="AJ149" s="269"/>
      <c r="AK149" s="269"/>
      <c r="AL149" s="269"/>
      <c r="AM149" s="269"/>
      <c r="AN149" s="269"/>
      <c r="AO149" s="269"/>
      <c r="AP149" s="269"/>
      <c r="AQ149" s="269"/>
      <c r="AR149" s="269"/>
      <c r="AS149" s="269"/>
      <c r="AT149" s="269"/>
      <c r="AU149" s="269"/>
      <c r="AV149" s="269"/>
      <c r="AW149" s="269"/>
      <c r="AX149" s="269"/>
      <c r="AY149" s="269"/>
      <c r="AZ149" s="269"/>
      <c r="BA149" s="269"/>
      <c r="BB149" s="269"/>
      <c r="BC149" s="269"/>
      <c r="BD149" s="269"/>
      <c r="BE149" s="269"/>
      <c r="BF149" s="269"/>
      <c r="BG149" s="269"/>
      <c r="BH149" s="269"/>
      <c r="BI149" s="269"/>
      <c r="BJ149" s="269"/>
      <c r="BK149" s="269"/>
      <c r="BL149" s="269"/>
      <c r="BM149" s="269"/>
      <c r="BN149" s="269"/>
      <c r="BO149" s="269"/>
      <c r="BP149" s="269"/>
      <c r="BQ149" s="269"/>
      <c r="BR149" s="269"/>
      <c r="BS149" s="269"/>
      <c r="BT149" s="269"/>
      <c r="BU149" s="269"/>
      <c r="BV149" s="269"/>
      <c r="BW149" s="269"/>
      <c r="BX149" s="269"/>
      <c r="BY149" s="269"/>
      <c r="BZ149" s="269"/>
      <c r="CA149" s="269"/>
      <c r="CB149" s="269"/>
      <c r="CC149" s="269"/>
      <c r="CD149" s="269"/>
      <c r="CE149" s="269"/>
      <c r="CF149" s="269"/>
      <c r="CG149" s="269"/>
      <c r="CH149" s="269"/>
      <c r="CI149" s="269"/>
      <c r="CJ149" s="269"/>
      <c r="CK149" s="269"/>
      <c r="CL149" s="269"/>
      <c r="CM149" s="269"/>
      <c r="CN149" s="269"/>
      <c r="CO149" s="269"/>
      <c r="CP149" s="269"/>
      <c r="CQ149" s="269"/>
      <c r="CR149" s="269"/>
      <c r="CS149" s="269"/>
      <c r="CT149" s="269"/>
      <c r="CU149" s="269"/>
      <c r="CV149" s="269"/>
      <c r="CW149" s="269"/>
      <c r="CX149" s="269"/>
      <c r="CY149" s="269"/>
      <c r="CZ149" s="269"/>
      <c r="DA149" s="269"/>
      <c r="DB149" s="269"/>
      <c r="DC149" s="269"/>
      <c r="DD149" s="269"/>
      <c r="DE149" s="269"/>
      <c r="DF149" s="269"/>
      <c r="DG149" s="269"/>
      <c r="DH149" s="269"/>
      <c r="DI149" s="269"/>
      <c r="DJ149" s="269"/>
      <c r="DK149" s="269"/>
      <c r="DL149" s="269"/>
      <c r="DM149" s="269"/>
      <c r="DN149" s="269"/>
      <c r="DO149" s="269"/>
      <c r="DP149" s="269"/>
      <c r="DQ149" s="269"/>
      <c r="DR149" s="269"/>
      <c r="DS149" s="269"/>
      <c r="DT149" s="269"/>
      <c r="DU149" s="269"/>
      <c r="DV149" s="269"/>
      <c r="DW149" s="269"/>
      <c r="DX149" s="269"/>
      <c r="DY149" s="269"/>
      <c r="DZ149" s="269"/>
      <c r="EA149" s="269"/>
      <c r="EB149" s="269"/>
      <c r="EC149" s="269"/>
      <c r="ED149" s="269"/>
      <c r="EE149" s="269"/>
      <c r="EF149" s="269"/>
      <c r="EG149" s="269"/>
      <c r="EH149" s="269"/>
      <c r="EI149" s="269"/>
      <c r="EJ149" s="269"/>
      <c r="EK149" s="269"/>
      <c r="EL149" s="269"/>
      <c r="EM149" s="269"/>
      <c r="EN149" s="269"/>
      <c r="EO149" s="269"/>
      <c r="EP149" s="269"/>
      <c r="EQ149" s="269"/>
      <c r="ER149" s="269"/>
      <c r="ES149" s="269"/>
      <c r="ET149" s="269"/>
      <c r="EU149" s="269"/>
      <c r="EV149" s="269"/>
      <c r="EW149" s="269"/>
      <c r="EX149" s="269"/>
      <c r="EY149" s="269"/>
      <c r="EZ149" s="269"/>
      <c r="FA149" s="269"/>
      <c r="FB149" s="269"/>
      <c r="FC149" s="269"/>
      <c r="FD149" s="269"/>
      <c r="FE149" s="269"/>
      <c r="FF149" s="269"/>
      <c r="FG149" s="269"/>
      <c r="FH149" s="269"/>
      <c r="FI149" s="269"/>
      <c r="FJ149" s="269"/>
      <c r="FK149" s="269"/>
      <c r="FL149" s="269"/>
      <c r="FM149" s="269"/>
      <c r="FN149" s="269"/>
      <c r="FO149" s="269"/>
      <c r="FP149" s="269"/>
      <c r="FQ149" s="269"/>
      <c r="FR149" s="269"/>
      <c r="FS149" s="269"/>
      <c r="FT149" s="269"/>
      <c r="FU149" s="269"/>
      <c r="FV149" s="269"/>
      <c r="FW149" s="269"/>
      <c r="FX149" s="269"/>
      <c r="FY149" s="269"/>
      <c r="FZ149" s="269"/>
      <c r="GA149" s="269"/>
      <c r="GB149" s="269"/>
      <c r="GC149" s="269"/>
      <c r="GD149" s="269"/>
      <c r="GE149" s="269"/>
      <c r="GF149" s="269"/>
      <c r="GG149" s="269"/>
      <c r="GH149" s="269"/>
      <c r="GI149" s="269"/>
      <c r="GJ149" s="269"/>
      <c r="GK149" s="269"/>
      <c r="GL149" s="269"/>
      <c r="GM149" s="269"/>
      <c r="GN149" s="269"/>
      <c r="GO149" s="269"/>
      <c r="GP149" s="269"/>
      <c r="GQ149" s="269"/>
      <c r="GR149" s="269"/>
      <c r="GS149" s="269"/>
      <c r="GT149" s="269"/>
      <c r="GU149" s="269"/>
      <c r="GV149" s="269"/>
      <c r="GW149" s="269"/>
    </row>
    <row r="150" spans="1:205" x14ac:dyDescent="0.3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69"/>
      <c r="BB150" s="269"/>
      <c r="BC150" s="269"/>
      <c r="BD150" s="269"/>
      <c r="BE150" s="269"/>
      <c r="BF150" s="269"/>
      <c r="BG150" s="269"/>
      <c r="BH150" s="269"/>
      <c r="BI150" s="269"/>
      <c r="BJ150" s="269"/>
      <c r="BK150" s="269"/>
      <c r="BL150" s="269"/>
      <c r="BM150" s="269"/>
      <c r="BN150" s="269"/>
      <c r="BO150" s="269"/>
      <c r="BP150" s="269"/>
      <c r="BQ150" s="269"/>
      <c r="BR150" s="269"/>
      <c r="BS150" s="269"/>
      <c r="BT150" s="269"/>
      <c r="BU150" s="269"/>
      <c r="BV150" s="269"/>
      <c r="BW150" s="269"/>
      <c r="BX150" s="269"/>
      <c r="BY150" s="269"/>
      <c r="BZ150" s="269"/>
      <c r="CA150" s="269"/>
      <c r="CB150" s="269"/>
      <c r="CC150" s="269"/>
      <c r="CD150" s="269"/>
      <c r="CE150" s="269"/>
      <c r="CF150" s="269"/>
      <c r="CG150" s="269"/>
      <c r="CH150" s="269"/>
      <c r="CI150" s="269"/>
      <c r="CJ150" s="269"/>
      <c r="CK150" s="269"/>
      <c r="CL150" s="269"/>
      <c r="CM150" s="269"/>
      <c r="CN150" s="269"/>
      <c r="CO150" s="269"/>
      <c r="CP150" s="269"/>
      <c r="CQ150" s="269"/>
      <c r="CR150" s="269"/>
      <c r="CS150" s="269"/>
      <c r="CT150" s="269"/>
      <c r="CU150" s="269"/>
      <c r="CV150" s="269"/>
      <c r="CW150" s="269"/>
      <c r="CX150" s="269"/>
      <c r="CY150" s="269"/>
      <c r="CZ150" s="269"/>
      <c r="DA150" s="269"/>
      <c r="DB150" s="269"/>
      <c r="DC150" s="269"/>
      <c r="DD150" s="269"/>
      <c r="DE150" s="269"/>
      <c r="DF150" s="269"/>
      <c r="DG150" s="269"/>
      <c r="DH150" s="269"/>
      <c r="DI150" s="269"/>
      <c r="DJ150" s="269"/>
      <c r="DK150" s="269"/>
      <c r="DL150" s="269"/>
      <c r="DM150" s="269"/>
      <c r="DN150" s="269"/>
      <c r="DO150" s="269"/>
      <c r="DP150" s="269"/>
      <c r="DQ150" s="269"/>
      <c r="DR150" s="269"/>
      <c r="DS150" s="269"/>
      <c r="DT150" s="269"/>
      <c r="DU150" s="269"/>
      <c r="DV150" s="269"/>
      <c r="DW150" s="269"/>
      <c r="DX150" s="269"/>
      <c r="DY150" s="269"/>
      <c r="DZ150" s="269"/>
      <c r="EA150" s="269"/>
      <c r="EB150" s="269"/>
      <c r="EC150" s="269"/>
      <c r="ED150" s="269"/>
      <c r="EE150" s="269"/>
      <c r="EF150" s="269"/>
      <c r="EG150" s="269"/>
      <c r="EH150" s="269"/>
      <c r="EI150" s="269"/>
      <c r="EJ150" s="269"/>
      <c r="EK150" s="269"/>
      <c r="EL150" s="269"/>
      <c r="EM150" s="269"/>
      <c r="EN150" s="269"/>
      <c r="EO150" s="269"/>
      <c r="EP150" s="269"/>
      <c r="EQ150" s="269"/>
      <c r="ER150" s="269"/>
      <c r="ES150" s="269"/>
      <c r="ET150" s="269"/>
      <c r="EU150" s="269"/>
      <c r="EV150" s="269"/>
      <c r="EW150" s="269"/>
      <c r="EX150" s="269"/>
      <c r="EY150" s="269"/>
      <c r="EZ150" s="269"/>
      <c r="FA150" s="269"/>
      <c r="FB150" s="269"/>
      <c r="FC150" s="269"/>
      <c r="FD150" s="269"/>
      <c r="FE150" s="269"/>
      <c r="FF150" s="269"/>
      <c r="FG150" s="269"/>
      <c r="FH150" s="269"/>
      <c r="FI150" s="269"/>
      <c r="FJ150" s="269"/>
      <c r="FK150" s="269"/>
      <c r="FL150" s="269"/>
      <c r="FM150" s="269"/>
      <c r="FN150" s="269"/>
      <c r="FO150" s="269"/>
      <c r="FP150" s="269"/>
      <c r="FQ150" s="269"/>
      <c r="FR150" s="269"/>
      <c r="FS150" s="269"/>
      <c r="FT150" s="269"/>
      <c r="FU150" s="269"/>
      <c r="FV150" s="269"/>
      <c r="FW150" s="269"/>
      <c r="FX150" s="269"/>
      <c r="FY150" s="269"/>
      <c r="FZ150" s="269"/>
      <c r="GA150" s="269"/>
      <c r="GB150" s="269"/>
      <c r="GC150" s="269"/>
      <c r="GD150" s="269"/>
      <c r="GE150" s="269"/>
      <c r="GF150" s="269"/>
      <c r="GG150" s="269"/>
      <c r="GH150" s="269"/>
      <c r="GI150" s="269"/>
      <c r="GJ150" s="269"/>
      <c r="GK150" s="269"/>
      <c r="GL150" s="269"/>
      <c r="GM150" s="269"/>
      <c r="GN150" s="269"/>
      <c r="GO150" s="269"/>
      <c r="GP150" s="269"/>
      <c r="GQ150" s="269"/>
      <c r="GR150" s="269"/>
      <c r="GS150" s="269"/>
      <c r="GT150" s="269"/>
      <c r="GU150" s="269"/>
      <c r="GV150" s="269"/>
      <c r="GW150" s="269"/>
    </row>
    <row r="151" spans="1:205" x14ac:dyDescent="0.3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69"/>
      <c r="AC151" s="269"/>
      <c r="AD151" s="269"/>
      <c r="AE151" s="269"/>
      <c r="AF151" s="269"/>
      <c r="AG151" s="269"/>
      <c r="AH151" s="269"/>
      <c r="AI151" s="269"/>
      <c r="AJ151" s="269"/>
      <c r="AK151" s="269"/>
      <c r="AL151" s="269"/>
      <c r="AM151" s="269"/>
      <c r="AN151" s="269"/>
      <c r="AO151" s="269"/>
      <c r="AP151" s="269"/>
      <c r="AQ151" s="269"/>
      <c r="AR151" s="269"/>
      <c r="AS151" s="269"/>
      <c r="AT151" s="269"/>
      <c r="AU151" s="269"/>
      <c r="AV151" s="269"/>
      <c r="AW151" s="269"/>
      <c r="AX151" s="269"/>
      <c r="AY151" s="269"/>
      <c r="AZ151" s="269"/>
      <c r="BA151" s="269"/>
      <c r="BB151" s="269"/>
      <c r="BC151" s="269"/>
      <c r="BD151" s="269"/>
      <c r="BE151" s="269"/>
      <c r="BF151" s="269"/>
      <c r="BG151" s="269"/>
      <c r="BH151" s="269"/>
      <c r="BI151" s="269"/>
      <c r="BJ151" s="269"/>
      <c r="BK151" s="269"/>
      <c r="BL151" s="269"/>
      <c r="BM151" s="269"/>
      <c r="BN151" s="269"/>
      <c r="BO151" s="269"/>
      <c r="BP151" s="269"/>
      <c r="BQ151" s="269"/>
      <c r="BR151" s="269"/>
      <c r="BS151" s="269"/>
      <c r="BT151" s="269"/>
      <c r="BU151" s="269"/>
      <c r="BV151" s="269"/>
      <c r="BW151" s="269"/>
      <c r="BX151" s="269"/>
      <c r="BY151" s="269"/>
      <c r="BZ151" s="269"/>
      <c r="CA151" s="269"/>
      <c r="CB151" s="269"/>
      <c r="CC151" s="269"/>
      <c r="CD151" s="269"/>
      <c r="CE151" s="269"/>
      <c r="CF151" s="269"/>
      <c r="CG151" s="269"/>
      <c r="CH151" s="269"/>
      <c r="CI151" s="269"/>
      <c r="CJ151" s="269"/>
      <c r="CK151" s="269"/>
      <c r="CL151" s="269"/>
      <c r="CM151" s="269"/>
      <c r="CN151" s="269"/>
      <c r="CO151" s="269"/>
      <c r="CP151" s="269"/>
      <c r="CQ151" s="269"/>
      <c r="CR151" s="269"/>
      <c r="CS151" s="269"/>
      <c r="CT151" s="269"/>
      <c r="CU151" s="269"/>
      <c r="CV151" s="269"/>
      <c r="CW151" s="269"/>
      <c r="CX151" s="269"/>
      <c r="CY151" s="269"/>
      <c r="CZ151" s="269"/>
      <c r="DA151" s="269"/>
      <c r="DB151" s="269"/>
      <c r="DC151" s="269"/>
      <c r="DD151" s="269"/>
      <c r="DE151" s="269"/>
      <c r="DF151" s="269"/>
      <c r="DG151" s="269"/>
      <c r="DH151" s="269"/>
      <c r="DI151" s="269"/>
      <c r="DJ151" s="269"/>
      <c r="DK151" s="269"/>
      <c r="DL151" s="269"/>
      <c r="DM151" s="269"/>
      <c r="DN151" s="269"/>
      <c r="DO151" s="269"/>
      <c r="DP151" s="269"/>
      <c r="DQ151" s="269"/>
      <c r="DR151" s="269"/>
      <c r="DS151" s="269"/>
      <c r="DT151" s="269"/>
      <c r="DU151" s="269"/>
      <c r="DV151" s="269"/>
      <c r="DW151" s="269"/>
      <c r="DX151" s="269"/>
      <c r="DY151" s="269"/>
      <c r="DZ151" s="269"/>
      <c r="EA151" s="269"/>
      <c r="EB151" s="269"/>
      <c r="EC151" s="269"/>
      <c r="ED151" s="269"/>
      <c r="EE151" s="269"/>
      <c r="EF151" s="269"/>
      <c r="EG151" s="269"/>
      <c r="EH151" s="269"/>
      <c r="EI151" s="269"/>
      <c r="EJ151" s="269"/>
      <c r="EK151" s="269"/>
      <c r="EL151" s="269"/>
      <c r="EM151" s="269"/>
      <c r="EN151" s="269"/>
      <c r="EO151" s="269"/>
      <c r="EP151" s="269"/>
      <c r="EQ151" s="269"/>
      <c r="ER151" s="269"/>
      <c r="ES151" s="269"/>
      <c r="ET151" s="269"/>
      <c r="EU151" s="269"/>
      <c r="EV151" s="269"/>
      <c r="EW151" s="269"/>
      <c r="EX151" s="269"/>
      <c r="EY151" s="269"/>
      <c r="EZ151" s="269"/>
      <c r="FA151" s="269"/>
      <c r="FB151" s="269"/>
      <c r="FC151" s="269"/>
      <c r="FD151" s="269"/>
      <c r="FE151" s="269"/>
      <c r="FF151" s="269"/>
      <c r="FG151" s="269"/>
      <c r="FH151" s="269"/>
      <c r="FI151" s="269"/>
      <c r="FJ151" s="269"/>
      <c r="FK151" s="269"/>
      <c r="FL151" s="269"/>
      <c r="FM151" s="269"/>
      <c r="FN151" s="269"/>
      <c r="FO151" s="269"/>
      <c r="FP151" s="269"/>
      <c r="FQ151" s="269"/>
      <c r="FR151" s="269"/>
      <c r="FS151" s="269"/>
      <c r="FT151" s="269"/>
      <c r="FU151" s="269"/>
      <c r="FV151" s="269"/>
      <c r="FW151" s="269"/>
      <c r="FX151" s="269"/>
      <c r="FY151" s="269"/>
      <c r="FZ151" s="269"/>
      <c r="GA151" s="269"/>
      <c r="GB151" s="269"/>
      <c r="GC151" s="269"/>
      <c r="GD151" s="269"/>
      <c r="GE151" s="269"/>
      <c r="GF151" s="269"/>
      <c r="GG151" s="269"/>
      <c r="GH151" s="269"/>
      <c r="GI151" s="269"/>
      <c r="GJ151" s="269"/>
      <c r="GK151" s="269"/>
      <c r="GL151" s="269"/>
      <c r="GM151" s="269"/>
      <c r="GN151" s="269"/>
      <c r="GO151" s="269"/>
      <c r="GP151" s="269"/>
      <c r="GQ151" s="269"/>
      <c r="GR151" s="269"/>
      <c r="GS151" s="269"/>
      <c r="GT151" s="269"/>
      <c r="GU151" s="269"/>
      <c r="GV151" s="269"/>
      <c r="GW151" s="269"/>
    </row>
    <row r="152" spans="1:205" x14ac:dyDescent="0.3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69"/>
      <c r="AC152" s="269"/>
      <c r="AD152" s="269"/>
      <c r="AE152" s="269"/>
      <c r="AF152" s="269"/>
      <c r="AG152" s="269"/>
      <c r="AH152" s="269"/>
      <c r="AI152" s="269"/>
      <c r="AJ152" s="269"/>
      <c r="AK152" s="269"/>
      <c r="AL152" s="269"/>
      <c r="AM152" s="269"/>
      <c r="AN152" s="269"/>
      <c r="AO152" s="269"/>
      <c r="AP152" s="269"/>
      <c r="AQ152" s="269"/>
      <c r="AR152" s="269"/>
      <c r="AS152" s="269"/>
      <c r="AT152" s="269"/>
      <c r="AU152" s="269"/>
      <c r="AV152" s="269"/>
      <c r="AW152" s="269"/>
      <c r="AX152" s="269"/>
      <c r="AY152" s="269"/>
      <c r="AZ152" s="269"/>
      <c r="BA152" s="269"/>
      <c r="BB152" s="269"/>
      <c r="BC152" s="269"/>
      <c r="BD152" s="269"/>
      <c r="BE152" s="269"/>
      <c r="BF152" s="269"/>
      <c r="BG152" s="269"/>
      <c r="BH152" s="269"/>
      <c r="BI152" s="269"/>
      <c r="BJ152" s="269"/>
      <c r="BK152" s="269"/>
      <c r="BL152" s="269"/>
      <c r="BM152" s="269"/>
      <c r="BN152" s="269"/>
      <c r="BO152" s="269"/>
      <c r="BP152" s="269"/>
      <c r="BQ152" s="269"/>
      <c r="BR152" s="269"/>
      <c r="BS152" s="269"/>
      <c r="BT152" s="269"/>
      <c r="BU152" s="269"/>
      <c r="BV152" s="269"/>
      <c r="BW152" s="269"/>
      <c r="BX152" s="269"/>
      <c r="BY152" s="269"/>
      <c r="BZ152" s="269"/>
      <c r="CA152" s="269"/>
      <c r="CB152" s="269"/>
      <c r="CC152" s="269"/>
      <c r="CD152" s="269"/>
      <c r="CE152" s="269"/>
      <c r="CF152" s="269"/>
      <c r="CG152" s="269"/>
      <c r="CH152" s="269"/>
      <c r="CI152" s="269"/>
      <c r="CJ152" s="269"/>
      <c r="CK152" s="269"/>
      <c r="CL152" s="269"/>
      <c r="CM152" s="269"/>
      <c r="CN152" s="269"/>
      <c r="CO152" s="269"/>
      <c r="CP152" s="269"/>
      <c r="CQ152" s="269"/>
      <c r="CR152" s="269"/>
      <c r="CS152" s="269"/>
      <c r="CT152" s="269"/>
      <c r="CU152" s="269"/>
      <c r="CV152" s="269"/>
      <c r="CW152" s="269"/>
      <c r="CX152" s="269"/>
      <c r="CY152" s="269"/>
      <c r="CZ152" s="269"/>
      <c r="DA152" s="269"/>
      <c r="DB152" s="269"/>
      <c r="DC152" s="269"/>
      <c r="DD152" s="269"/>
      <c r="DE152" s="269"/>
      <c r="DF152" s="269"/>
      <c r="DG152" s="269"/>
      <c r="DH152" s="269"/>
      <c r="DI152" s="269"/>
      <c r="DJ152" s="269"/>
      <c r="DK152" s="269"/>
      <c r="DL152" s="269"/>
      <c r="DM152" s="269"/>
      <c r="DN152" s="269"/>
      <c r="DO152" s="269"/>
      <c r="DP152" s="269"/>
      <c r="DQ152" s="269"/>
      <c r="DR152" s="269"/>
      <c r="DS152" s="269"/>
      <c r="DT152" s="269"/>
      <c r="DU152" s="269"/>
      <c r="DV152" s="269"/>
      <c r="DW152" s="269"/>
      <c r="DX152" s="269"/>
      <c r="DY152" s="269"/>
      <c r="DZ152" s="269"/>
      <c r="EA152" s="269"/>
      <c r="EB152" s="269"/>
      <c r="EC152" s="269"/>
      <c r="ED152" s="269"/>
      <c r="EE152" s="269"/>
      <c r="EF152" s="269"/>
      <c r="EG152" s="269"/>
      <c r="EH152" s="269"/>
      <c r="EI152" s="269"/>
      <c r="EJ152" s="269"/>
      <c r="EK152" s="269"/>
      <c r="EL152" s="269"/>
      <c r="EM152" s="269"/>
      <c r="EN152" s="269"/>
      <c r="EO152" s="269"/>
      <c r="EP152" s="269"/>
      <c r="EQ152" s="269"/>
      <c r="ER152" s="269"/>
      <c r="ES152" s="269"/>
      <c r="ET152" s="269"/>
      <c r="EU152" s="269"/>
      <c r="EV152" s="269"/>
      <c r="EW152" s="269"/>
      <c r="EX152" s="269"/>
      <c r="EY152" s="269"/>
      <c r="EZ152" s="269"/>
      <c r="FA152" s="269"/>
      <c r="FB152" s="269"/>
      <c r="FC152" s="269"/>
      <c r="FD152" s="269"/>
      <c r="FE152" s="269"/>
      <c r="FF152" s="269"/>
      <c r="FG152" s="269"/>
      <c r="FH152" s="269"/>
      <c r="FI152" s="269"/>
      <c r="FJ152" s="269"/>
      <c r="FK152" s="269"/>
      <c r="FL152" s="269"/>
      <c r="FM152" s="269"/>
      <c r="FN152" s="269"/>
      <c r="FO152" s="269"/>
      <c r="FP152" s="269"/>
      <c r="FQ152" s="269"/>
      <c r="FR152" s="269"/>
      <c r="FS152" s="269"/>
      <c r="FT152" s="269"/>
      <c r="FU152" s="269"/>
      <c r="FV152" s="269"/>
      <c r="FW152" s="269"/>
      <c r="FX152" s="269"/>
      <c r="FY152" s="269"/>
      <c r="FZ152" s="269"/>
      <c r="GA152" s="269"/>
      <c r="GB152" s="269"/>
      <c r="GC152" s="269"/>
      <c r="GD152" s="269"/>
      <c r="GE152" s="269"/>
      <c r="GF152" s="269"/>
      <c r="GG152" s="269"/>
      <c r="GH152" s="269"/>
      <c r="GI152" s="269"/>
      <c r="GJ152" s="269"/>
      <c r="GK152" s="269"/>
      <c r="GL152" s="269"/>
      <c r="GM152" s="269"/>
      <c r="GN152" s="269"/>
      <c r="GO152" s="269"/>
      <c r="GP152" s="269"/>
      <c r="GQ152" s="269"/>
      <c r="GR152" s="269"/>
      <c r="GS152" s="269"/>
      <c r="GT152" s="269"/>
      <c r="GU152" s="269"/>
      <c r="GV152" s="269"/>
      <c r="GW152" s="269"/>
    </row>
    <row r="153" spans="1:205" x14ac:dyDescent="0.3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269"/>
      <c r="AS153" s="269"/>
      <c r="AT153" s="269"/>
      <c r="AU153" s="269"/>
      <c r="AV153" s="269"/>
      <c r="AW153" s="269"/>
      <c r="AX153" s="269"/>
      <c r="AY153" s="269"/>
      <c r="AZ153" s="269"/>
      <c r="BA153" s="269"/>
      <c r="BB153" s="269"/>
      <c r="BC153" s="269"/>
      <c r="BD153" s="269"/>
      <c r="BE153" s="269"/>
      <c r="BF153" s="269"/>
      <c r="BG153" s="269"/>
      <c r="BH153" s="269"/>
      <c r="BI153" s="269"/>
      <c r="BJ153" s="269"/>
      <c r="BK153" s="269"/>
      <c r="BL153" s="269"/>
      <c r="BM153" s="269"/>
      <c r="BN153" s="269"/>
      <c r="BO153" s="269"/>
      <c r="BP153" s="269"/>
      <c r="BQ153" s="269"/>
      <c r="BR153" s="269"/>
      <c r="BS153" s="269"/>
      <c r="BT153" s="269"/>
      <c r="BU153" s="269"/>
      <c r="BV153" s="269"/>
      <c r="BW153" s="269"/>
      <c r="BX153" s="269"/>
      <c r="BY153" s="269"/>
      <c r="BZ153" s="269"/>
      <c r="CA153" s="269"/>
      <c r="CB153" s="269"/>
      <c r="CC153" s="269"/>
      <c r="CD153" s="269"/>
      <c r="CE153" s="269"/>
      <c r="CF153" s="269"/>
      <c r="CG153" s="269"/>
      <c r="CH153" s="269"/>
      <c r="CI153" s="269"/>
      <c r="CJ153" s="269"/>
      <c r="CK153" s="269"/>
      <c r="CL153" s="269"/>
      <c r="CM153" s="269"/>
      <c r="CN153" s="269"/>
      <c r="CO153" s="269"/>
      <c r="CP153" s="269"/>
      <c r="CQ153" s="269"/>
      <c r="CR153" s="269"/>
      <c r="CS153" s="269"/>
      <c r="CT153" s="269"/>
      <c r="CU153" s="269"/>
      <c r="CV153" s="269"/>
      <c r="CW153" s="269"/>
      <c r="CX153" s="269"/>
      <c r="CY153" s="269"/>
      <c r="CZ153" s="269"/>
      <c r="DA153" s="269"/>
      <c r="DB153" s="269"/>
      <c r="DC153" s="269"/>
      <c r="DD153" s="269"/>
      <c r="DE153" s="269"/>
      <c r="DF153" s="269"/>
      <c r="DG153" s="269"/>
      <c r="DH153" s="269"/>
      <c r="DI153" s="269"/>
      <c r="DJ153" s="269"/>
      <c r="DK153" s="269"/>
      <c r="DL153" s="269"/>
      <c r="DM153" s="269"/>
      <c r="DN153" s="269"/>
      <c r="DO153" s="269"/>
      <c r="DP153" s="269"/>
      <c r="DQ153" s="269"/>
      <c r="DR153" s="269"/>
      <c r="DS153" s="269"/>
      <c r="DT153" s="269"/>
      <c r="DU153" s="269"/>
      <c r="DV153" s="269"/>
      <c r="DW153" s="269"/>
      <c r="DX153" s="269"/>
      <c r="DY153" s="269"/>
      <c r="DZ153" s="269"/>
      <c r="EA153" s="269"/>
      <c r="EB153" s="269"/>
      <c r="EC153" s="269"/>
      <c r="ED153" s="269"/>
      <c r="EE153" s="269"/>
      <c r="EF153" s="269"/>
      <c r="EG153" s="269"/>
      <c r="EH153" s="269"/>
      <c r="EI153" s="269"/>
      <c r="EJ153" s="269"/>
      <c r="EK153" s="269"/>
      <c r="EL153" s="269"/>
      <c r="EM153" s="269"/>
      <c r="EN153" s="269"/>
      <c r="EO153" s="269"/>
      <c r="EP153" s="269"/>
      <c r="EQ153" s="269"/>
      <c r="ER153" s="269"/>
      <c r="ES153" s="269"/>
      <c r="ET153" s="269"/>
      <c r="EU153" s="269"/>
      <c r="EV153" s="269"/>
      <c r="EW153" s="269"/>
      <c r="EX153" s="269"/>
      <c r="EY153" s="269"/>
      <c r="EZ153" s="269"/>
      <c r="FA153" s="269"/>
      <c r="FB153" s="269"/>
      <c r="FC153" s="269"/>
      <c r="FD153" s="269"/>
      <c r="FE153" s="269"/>
      <c r="FF153" s="269"/>
      <c r="FG153" s="269"/>
      <c r="FH153" s="269"/>
      <c r="FI153" s="269"/>
      <c r="FJ153" s="269"/>
      <c r="FK153" s="269"/>
      <c r="FL153" s="269"/>
      <c r="FM153" s="269"/>
      <c r="FN153" s="269"/>
      <c r="FO153" s="269"/>
      <c r="FP153" s="269"/>
      <c r="FQ153" s="269"/>
      <c r="FR153" s="269"/>
      <c r="FS153" s="269"/>
      <c r="FT153" s="269"/>
      <c r="FU153" s="269"/>
      <c r="FV153" s="269"/>
      <c r="FW153" s="269"/>
      <c r="FX153" s="269"/>
      <c r="FY153" s="269"/>
      <c r="FZ153" s="269"/>
      <c r="GA153" s="269"/>
      <c r="GB153" s="269"/>
      <c r="GC153" s="269"/>
      <c r="GD153" s="269"/>
      <c r="GE153" s="269"/>
      <c r="GF153" s="269"/>
      <c r="GG153" s="269"/>
      <c r="GH153" s="269"/>
      <c r="GI153" s="269"/>
      <c r="GJ153" s="269"/>
      <c r="GK153" s="269"/>
      <c r="GL153" s="269"/>
      <c r="GM153" s="269"/>
      <c r="GN153" s="269"/>
      <c r="GO153" s="269"/>
      <c r="GP153" s="269"/>
      <c r="GQ153" s="269"/>
      <c r="GR153" s="269"/>
      <c r="GS153" s="269"/>
      <c r="GT153" s="269"/>
      <c r="GU153" s="269"/>
      <c r="GV153" s="269"/>
      <c r="GW153" s="2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6.7265625" style="181" customWidth="1"/>
    <col min="2" max="2" width="22.7265625" style="229" customWidth="1"/>
    <col min="3" max="10" width="6.26953125" style="229" customWidth="1"/>
    <col min="11" max="12" width="6.26953125" style="181" customWidth="1"/>
    <col min="13" max="16" width="2.7265625" style="181" customWidth="1"/>
    <col min="17" max="16384" width="11.453125" style="181"/>
  </cols>
  <sheetData>
    <row r="1" spans="1:13" ht="15" thickBot="1" x14ac:dyDescent="0.4"/>
    <row r="2" spans="1:13" ht="45" customHeight="1" thickTop="1" thickBot="1" x14ac:dyDescent="0.4">
      <c r="A2" s="466" t="s">
        <v>484</v>
      </c>
      <c r="B2" s="467"/>
      <c r="C2" s="467"/>
      <c r="D2" s="467"/>
      <c r="E2" s="467"/>
      <c r="F2" s="468"/>
    </row>
    <row r="3" spans="1:13" ht="15.5" thickTop="1" thickBot="1" x14ac:dyDescent="0.4">
      <c r="K3" s="230"/>
      <c r="L3" s="230"/>
    </row>
    <row r="4" spans="1:13" ht="30" customHeight="1" thickTop="1" x14ac:dyDescent="0.35">
      <c r="C4" s="473" t="s">
        <v>482</v>
      </c>
      <c r="D4" s="474"/>
      <c r="E4" s="474"/>
      <c r="F4" s="474"/>
      <c r="G4" s="473" t="s">
        <v>483</v>
      </c>
      <c r="H4" s="474"/>
      <c r="I4" s="474"/>
      <c r="J4" s="475"/>
      <c r="K4" s="469" t="s">
        <v>482</v>
      </c>
      <c r="L4" s="471" t="s">
        <v>483</v>
      </c>
      <c r="M4" s="231"/>
    </row>
    <row r="5" spans="1:13" ht="50.15" customHeight="1" thickBot="1" x14ac:dyDescent="0.4">
      <c r="B5" s="232"/>
      <c r="C5" s="236" t="s">
        <v>480</v>
      </c>
      <c r="D5" s="237" t="s">
        <v>481</v>
      </c>
      <c r="E5" s="237" t="s">
        <v>135</v>
      </c>
      <c r="F5" s="238" t="s">
        <v>245</v>
      </c>
      <c r="G5" s="236" t="s">
        <v>463</v>
      </c>
      <c r="H5" s="239" t="s">
        <v>464</v>
      </c>
      <c r="I5" s="239" t="s">
        <v>465</v>
      </c>
      <c r="J5" s="238" t="s">
        <v>111</v>
      </c>
      <c r="K5" s="470"/>
      <c r="L5" s="472"/>
      <c r="M5" s="231"/>
    </row>
    <row r="6" spans="1:13" ht="30" customHeight="1" thickTop="1" x14ac:dyDescent="0.35">
      <c r="A6" s="55"/>
      <c r="B6" s="227" t="s">
        <v>487</v>
      </c>
      <c r="C6" s="249" t="e">
        <f>AVERAGE(Calculs!M3:R102,Calculs!AN3:AY102,Calculs!BE3:BI102,Calculs!BT3:BX102,Calculs!CD3:CO102)</f>
        <v>#DIV/0!</v>
      </c>
      <c r="D6" s="249" t="e">
        <f>AVERAGE(Calculs!AI3:AM102,Calculs!BJ3:BP102,Calculs!BY3:CC102)</f>
        <v>#DIV/0!</v>
      </c>
      <c r="E6" s="249" t="e">
        <f>AVERAGE(Calculs!B3:L102,Calculs!S3:AH102,Calculs!AZ3:BD102,Calculs!BQ3:BS102)</f>
        <v>#DIV/0!</v>
      </c>
      <c r="F6" s="250" t="e">
        <f>AVERAGE(Calculs!CP3:CX102)</f>
        <v>#DIV/0!</v>
      </c>
      <c r="G6" s="249" t="e">
        <f>AVERAGE(Calculs!CY3:DZ102)</f>
        <v>#DIV/0!</v>
      </c>
      <c r="H6" s="251" t="e">
        <f>AVERAGE(Calculs!EA3:FK102)</f>
        <v>#DIV/0!</v>
      </c>
      <c r="I6" s="249" t="e">
        <f>AVERAGE(Calculs!FL3:FW102)</f>
        <v>#DIV/0!</v>
      </c>
      <c r="J6" s="252" t="e">
        <f>AVERAGE(Calculs!FX3:GL102)</f>
        <v>#DIV/0!</v>
      </c>
      <c r="K6" s="253" t="e">
        <f>AVERAGE(Calculs!B3:CX102)</f>
        <v>#DIV/0!</v>
      </c>
      <c r="L6" s="284" t="e">
        <f>AVERAGE(Calculs!CY3:GL102)</f>
        <v>#DIV/0!</v>
      </c>
    </row>
    <row r="7" spans="1:13" ht="30" customHeight="1" thickBot="1" x14ac:dyDescent="0.4">
      <c r="A7" s="235" t="s">
        <v>489</v>
      </c>
      <c r="B7" s="228"/>
      <c r="C7" s="254" t="str">
        <f>VLOOKUP($B$7,Calculs!$A$3:$GW$102,202,FALSE)</f>
        <v/>
      </c>
      <c r="D7" s="254" t="str">
        <f>VLOOKUP($B$7,Calculs!$A$3:$GW$102,203,FALSE)</f>
        <v/>
      </c>
      <c r="E7" s="254" t="str">
        <f>VLOOKUP($B$7,Calculs!$A$3:$GW$102,204,FALSE)</f>
        <v/>
      </c>
      <c r="F7" s="255" t="str">
        <f>VLOOKUP($B$7,Calculs!$A$3:$GW$102,205,FALSE)</f>
        <v/>
      </c>
      <c r="G7" s="256" t="str">
        <f>VLOOKUP($B$7,Calculs!$A$3:$GS$102,198,FALSE)</f>
        <v/>
      </c>
      <c r="H7" s="254" t="str">
        <f>VLOOKUP($B$7,Calculs!$A$3:$GS$102,199,FALSE)</f>
        <v/>
      </c>
      <c r="I7" s="254" t="str">
        <f>VLOOKUP($B$7,Calculs!$A$3:$GS$102,200,FALSE)</f>
        <v/>
      </c>
      <c r="J7" s="255" t="str">
        <f>VLOOKUP($B$7,Calculs!$A$3:$GS$102,201,FALSE)</f>
        <v/>
      </c>
      <c r="K7" s="257" t="str">
        <f>VLOOKUP($B$7,Calculs!$A$3:$GO$102,195,FALSE)</f>
        <v/>
      </c>
      <c r="L7" s="258" t="str">
        <f>VLOOKUP($B$7,Calculs!$A$3:$GO$102,196,FALSE)</f>
        <v/>
      </c>
      <c r="M7" s="231"/>
    </row>
    <row r="8" spans="1:13" ht="15" thickTop="1" x14ac:dyDescent="0.35">
      <c r="B8" s="161"/>
      <c r="C8" s="162"/>
      <c r="D8" s="162"/>
      <c r="E8" s="162"/>
      <c r="F8" s="162"/>
      <c r="G8" s="162"/>
      <c r="H8" s="162"/>
      <c r="I8" s="162"/>
      <c r="J8" s="162"/>
      <c r="K8" s="233"/>
    </row>
    <row r="9" spans="1:13" x14ac:dyDescent="0.35">
      <c r="B9" s="234"/>
      <c r="C9" s="234"/>
      <c r="D9" s="234"/>
      <c r="E9" s="234"/>
      <c r="F9" s="234"/>
      <c r="G9" s="234"/>
      <c r="H9" s="182"/>
      <c r="I9" s="182"/>
      <c r="J9" s="182"/>
    </row>
    <row r="10" spans="1:13" ht="35.15" customHeight="1" x14ac:dyDescent="0.35">
      <c r="B10" s="156"/>
      <c r="C10" s="156"/>
      <c r="D10" s="156"/>
      <c r="E10" s="156"/>
      <c r="F10" s="156"/>
      <c r="G10" s="234"/>
      <c r="H10" s="182"/>
      <c r="I10" s="182"/>
      <c r="J10" s="182"/>
    </row>
    <row r="11" spans="1:13" ht="35.15" customHeight="1" x14ac:dyDescent="0.35">
      <c r="B11" s="234"/>
      <c r="C11" s="234"/>
      <c r="D11" s="234"/>
      <c r="E11" s="234"/>
      <c r="F11" s="234"/>
      <c r="G11" s="234"/>
      <c r="H11" s="156"/>
      <c r="I11" s="157"/>
      <c r="J11" s="234"/>
    </row>
    <row r="12" spans="1:13" ht="35.15" customHeight="1" x14ac:dyDescent="0.35">
      <c r="B12" s="234"/>
      <c r="C12" s="234"/>
      <c r="D12" s="234"/>
      <c r="E12" s="234"/>
      <c r="F12" s="234"/>
      <c r="G12" s="156"/>
      <c r="H12" s="156"/>
      <c r="I12" s="157"/>
      <c r="J12" s="234"/>
    </row>
    <row r="13" spans="1:13" ht="35.15" customHeight="1" x14ac:dyDescent="0.35">
      <c r="B13" s="234"/>
      <c r="C13" s="234"/>
      <c r="D13" s="234"/>
      <c r="E13" s="234"/>
      <c r="F13" s="234"/>
      <c r="G13" s="156"/>
      <c r="H13" s="156"/>
      <c r="I13" s="157"/>
      <c r="J13" s="234"/>
    </row>
    <row r="14" spans="1:13" ht="35.15" customHeight="1" x14ac:dyDescent="0.35">
      <c r="B14" s="234"/>
      <c r="C14" s="234"/>
      <c r="D14" s="234"/>
      <c r="E14" s="234"/>
      <c r="F14" s="234"/>
      <c r="G14" s="156"/>
      <c r="H14" s="156"/>
      <c r="I14" s="157"/>
      <c r="J14" s="234"/>
    </row>
    <row r="15" spans="1:13" x14ac:dyDescent="0.35">
      <c r="B15" s="234"/>
      <c r="C15" s="234"/>
      <c r="D15" s="234"/>
      <c r="E15" s="234"/>
      <c r="F15" s="234"/>
      <c r="G15" s="234"/>
      <c r="H15" s="234"/>
      <c r="I15" s="234"/>
      <c r="J15" s="234"/>
    </row>
    <row r="16" spans="1:13" x14ac:dyDescent="0.35">
      <c r="B16" s="234"/>
      <c r="C16" s="234"/>
      <c r="D16" s="234"/>
      <c r="E16" s="234"/>
      <c r="F16" s="234"/>
      <c r="G16" s="234"/>
      <c r="H16" s="234"/>
      <c r="I16" s="234"/>
      <c r="J16" s="234"/>
    </row>
  </sheetData>
  <sheetProtection password="C610" sheet="1" objects="1" scenarios="1" selectLockedCells="1"/>
  <mergeCells count="5">
    <mergeCell ref="A2:F2"/>
    <mergeCell ref="K4:K5"/>
    <mergeCell ref="L4:L5"/>
    <mergeCell ref="C4:F4"/>
    <mergeCell ref="G4:J4"/>
  </mergeCells>
  <dataValidations count="1">
    <dataValidation type="list" allowBlank="1" showInputMessage="1" showErrorMessage="1" sqref="B7" xr:uid="{00000000-0002-0000-0700-000000000000}">
      <formula1>NOM</formula1>
    </dataValidation>
  </dataValidations>
  <printOptions horizontalCentered="1"/>
  <pageMargins left="0.31496062992125984" right="0.31496062992125984" top="0" bottom="0.39370078740157483" header="0.19685039370078741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Accueil</vt:lpstr>
      <vt:lpstr>Paramètres</vt:lpstr>
      <vt:lpstr>Codes</vt:lpstr>
      <vt:lpstr>Résultats élève</vt:lpstr>
      <vt:lpstr>Résultats école</vt:lpstr>
      <vt:lpstr>Synthèse domaine</vt:lpstr>
      <vt:lpstr>Calculs</vt:lpstr>
      <vt:lpstr>Graphique</vt:lpstr>
      <vt:lpstr>NOM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J.Maxy</dc:creator>
  <cp:lastModifiedBy>Guillemain Charlotte</cp:lastModifiedBy>
  <cp:lastPrinted>2016-09-05T18:41:57Z</cp:lastPrinted>
  <dcterms:created xsi:type="dcterms:W3CDTF">2016-06-29T16:41:55Z</dcterms:created>
  <dcterms:modified xsi:type="dcterms:W3CDTF">2025-11-02T14:44:48Z</dcterms:modified>
</cp:coreProperties>
</file>